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620" activeTab="3"/>
  </bookViews>
  <sheets>
    <sheet name="总体进度" sheetId="1" r:id="rId1"/>
    <sheet name="详细任务" sheetId="2" r:id="rId2"/>
    <sheet name="里程碑" sheetId="3" r:id="rId3"/>
    <sheet name="需求确认" sheetId="4" r:id="rId4"/>
    <sheet name="原型映射" sheetId="5" r:id="rId5"/>
    <sheet name="数据字典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<sst xmlns="http://schemas.openxmlformats.org/spreadsheetml/2006/main" count="638" uniqueCount="361">
  <si>
    <t>虫虫出海二期开发进度</t>
  </si>
  <si>
    <t>范围：头程物流 02 到仓｜原型来源：docs/悦｜更新时间：2026-07-28｜当前阶段：需求确认中</t>
  </si>
  <si>
    <t>总体状态</t>
  </si>
  <si>
    <t>需求确认中</t>
  </si>
  <si>
    <t>任务总数</t>
  </si>
  <si>
    <t>已完成</t>
  </si>
  <si>
    <t>开发进度</t>
  </si>
  <si>
    <t>业务决策</t>
  </si>
  <si>
    <t>已确认</t>
  </si>
  <si>
    <t>确认完成度</t>
  </si>
  <si>
    <t>剩余待确认</t>
  </si>
  <si>
    <t>工作流</t>
  </si>
  <si>
    <t>范围</t>
  </si>
  <si>
    <t>状态</t>
  </si>
  <si>
    <t>需求状态</t>
  </si>
  <si>
    <t>负责人</t>
  </si>
  <si>
    <t>备注</t>
  </si>
  <si>
    <t>规则与数据</t>
  </si>
  <si>
    <t>到仓契约、数据模型、安全和隐私</t>
  </si>
  <si>
    <t>Q11 待确认</t>
  </si>
  <si>
    <t>待分配</t>
  </si>
  <si>
    <t>一期订单及基础资料契约是前置依赖</t>
  </si>
  <si>
    <t>到仓预报</t>
  </si>
  <si>
    <t>预约取货、送货上门、预约容量和调度</t>
  </si>
  <si>
    <t>Q2、Q3 待确认</t>
  </si>
  <si>
    <t>原型有提货方式和预计日期，未明确调度规则</t>
  </si>
  <si>
    <t>到仓收货</t>
  </si>
  <si>
    <t>签到、分批收货、标签、异常和冲正</t>
  </si>
  <si>
    <t>Q1、Q8、Q10 待确认</t>
  </si>
  <si>
    <t>原型有入库单和收货状态，异常闭环不完整</t>
  </si>
  <si>
    <t>测量差异</t>
  </si>
  <si>
    <t>实测、审核、差异阈值、客户确认和隔离</t>
  </si>
  <si>
    <t>Q4、Q5、Q6 待确认</t>
  </si>
  <si>
    <t>原型有原单/实测对比和审核，没有公式与阈值</t>
  </si>
  <si>
    <t>库位上架</t>
  </si>
  <si>
    <t>库位、容量、上架任务和位置历史</t>
  </si>
  <si>
    <t>Q7、Q9 待确认</t>
  </si>
  <si>
    <t>原型有最大承重、库位和上架任务</t>
  </si>
  <si>
    <t>联调发布</t>
  </si>
  <si>
    <t>时间线、测试、初始化和发布</t>
  </si>
  <si>
    <t>待开始</t>
  </si>
  <si>
    <t>依赖全部 P0 决策</t>
  </si>
  <si>
    <t>需求基线确认后再排期</t>
  </si>
  <si>
    <t>二期详细任务</t>
  </si>
  <si>
    <t>状态、优先级和原型覆盖支持下拉选择；原型覆盖不计入开发进度；需求基线确认后再填写负责人和计划日期</t>
  </si>
  <si>
    <t>ID</t>
  </si>
  <si>
    <t>里程碑</t>
  </si>
  <si>
    <t>端</t>
  </si>
  <si>
    <t>模块</t>
  </si>
  <si>
    <t>功能/交付内容</t>
  </si>
  <si>
    <t>优先级</t>
  </si>
  <si>
    <t>进度</t>
  </si>
  <si>
    <t>原型覆盖</t>
  </si>
  <si>
    <t>需求阻塞</t>
  </si>
  <si>
    <t>依赖</t>
  </si>
  <si>
    <t>计划开始</t>
  </si>
  <si>
    <t>计划完成</t>
  </si>
  <si>
    <t>P2-BASE-01</t>
  </si>
  <si>
    <t>P2-M0</t>
  </si>
  <si>
    <t>公共</t>
  </si>
  <si>
    <t>到仓契约</t>
  </si>
  <si>
    <t>状态、枚举、权限、事件、错误码和快照模型</t>
  </si>
  <si>
    <t>P0</t>
  </si>
  <si>
    <t>部分</t>
  </si>
  <si>
    <t>Q1-Q11</t>
  </si>
  <si>
    <t>一期订单契约</t>
  </si>
  <si>
    <t>待排期</t>
  </si>
  <si>
    <t>原型存在状态线索；最终契约以业务确认结果为准</t>
  </si>
  <si>
    <t>P2-BASE-02</t>
  </si>
  <si>
    <t>数据模型</t>
  </si>
  <si>
    <t>到仓单、计划分配、预约容量、批次、处理单元、标签、组托、测量、差异、异常、库位、位置和冲正</t>
  </si>
  <si>
    <t>原型字段可参考；数据关系按二期规划建设</t>
  </si>
  <si>
    <t>P2-ADM-01</t>
  </si>
  <si>
    <t>P2-M1</t>
  </si>
  <si>
    <t>后台</t>
  </si>
  <si>
    <t>到仓列表</t>
  </si>
  <si>
    <t>查询、筛选、分页、详情、空态和异常态</t>
  </si>
  <si>
    <t>较完整</t>
  </si>
  <si>
    <t>-</t>
  </si>
  <si>
    <t>后台原型有入库单列表、筛选和详情入口</t>
  </si>
  <si>
    <t>P2-ADM-02</t>
  </si>
  <si>
    <t>预约调度</t>
  </si>
  <si>
    <t>审核预约、分配服务商、调整时间和取消</t>
  </si>
  <si>
    <t>Q2、Q3</t>
  </si>
  <si>
    <t>原型未明确服务商分配和改期规则</t>
  </si>
  <si>
    <t>P2-SCH-01</t>
  </si>
  <si>
    <t>预约容量</t>
  </si>
  <si>
    <t>营业时间、停收日期、时间窗容量、冲突和人工超额授权</t>
  </si>
  <si>
    <t>无</t>
  </si>
  <si>
    <t>Q3</t>
  </si>
  <si>
    <t>需要业务确认时间窗及容量口径</t>
  </si>
  <si>
    <t>P2-CLI-01</t>
  </si>
  <si>
    <t>客户端</t>
  </si>
  <si>
    <t>预约取货、送货上门、联系人地址带入、可用时间窗和提交</t>
  </si>
  <si>
    <t>P2-BASE-01、P2-SCH-01</t>
  </si>
  <si>
    <t>原型有提货方式和提货信息，没有完整预约闭环</t>
  </si>
  <si>
    <t>P2-WH-01</t>
  </si>
  <si>
    <t>P2-M2</t>
  </si>
  <si>
    <t>到仓签到</t>
  </si>
  <si>
    <t>识别到仓单、分批收货、交接和异常登记</t>
  </si>
  <si>
    <t>Q1、Q8、Q10</t>
  </si>
  <si>
    <t>原型有待到仓、收货中状态，未覆盖无预报认领</t>
  </si>
  <si>
    <t>P2-LABEL-01</t>
  </si>
  <si>
    <t>处理单元标签</t>
  </si>
  <si>
    <t>箱件/托盘编码、佳博 1324D 实机适配、打印结果、失败重试、补打、换标和作废</t>
  </si>
  <si>
    <t>设备参数核验</t>
  </si>
  <si>
    <t>型号已确认；纸张、连接、驱动和指令协议待实机核验</t>
  </si>
  <si>
    <t>P2-REV-01</t>
  </si>
  <si>
    <t>收货冲正</t>
  </si>
  <si>
    <t>错绑企业/订单/到仓单的主管审批、解绑和重新认领</t>
  </si>
  <si>
    <t>Q10</t>
  </si>
  <si>
    <t>原记录不可删除</t>
  </si>
  <si>
    <t>P2-WH-02</t>
  </si>
  <si>
    <t>P2-M3</t>
  </si>
  <si>
    <t>入库测量</t>
  </si>
  <si>
    <t>原始测量、规则版本、换算、复核、照片和历史复算</t>
  </si>
  <si>
    <t>Q4、Q8</t>
  </si>
  <si>
    <t>原型有 cm、kg、m³、材积重及测量审核</t>
  </si>
  <si>
    <t>P2-DIFF-01</t>
  </si>
  <si>
    <t>差异引擎</t>
  </si>
  <si>
    <t>申报实测对比、阈值、差异单和阻塞规则</t>
  </si>
  <si>
    <t>Q4、Q5</t>
  </si>
  <si>
    <t>P2-WH-02、P2-HOLD-01</t>
  </si>
  <si>
    <t>原型有对比和审核，没有阈值</t>
  </si>
  <si>
    <t>P2-ADM-03</t>
  </si>
  <si>
    <t>差异处理</t>
  </si>
  <si>
    <t>复核、说明、调整、关闭和审计</t>
  </si>
  <si>
    <t>Q5、Q6</t>
  </si>
  <si>
    <t>原型有审核不通过和失败原因</t>
  </si>
  <si>
    <t>P2-CLI-02</t>
  </si>
  <si>
    <t>差异确认</t>
  </si>
  <si>
    <t>查看实测、公开照片、确认或反馈差异</t>
  </si>
  <si>
    <t>Q5、Q8</t>
  </si>
  <si>
    <t>客户确认流程需要新增</t>
  </si>
  <si>
    <t>P2-HOLD-01</t>
  </si>
  <si>
    <t>异常与暂停</t>
  </si>
  <si>
    <t>异常单、业务暂停、隔离、责任期限、解除和恢复阶段</t>
  </si>
  <si>
    <t>Q1、Q5、Q6、Q10</t>
  </si>
  <si>
    <t>原型仅有是否扣货和扣货理由</t>
  </si>
  <si>
    <t>P2-LOC-01</t>
  </si>
  <si>
    <t>P2-M4</t>
  </si>
  <si>
    <t>库位维护</t>
  </si>
  <si>
    <t>库区、库位编码、类型、容量、状态和权限范围</t>
  </si>
  <si>
    <t>Q7</t>
  </si>
  <si>
    <t>原型有库区、类型、最大承重和占用状态</t>
  </si>
  <si>
    <t>P2-PUT-01</t>
  </si>
  <si>
    <t>上架任务</t>
  </si>
  <si>
    <t>创建、分配、拆分、隔离上架、异常和完成</t>
  </si>
  <si>
    <t>Q6、Q7、Q9</t>
  </si>
  <si>
    <t>P2-LOC-01、P2-WH-02、P2-HOLD-01</t>
  </si>
  <si>
    <t>原型有待上架、上架中、已完成及目标库位</t>
  </si>
  <si>
    <t>P2-POS-01</t>
  </si>
  <si>
    <t>位置记录</t>
  </si>
  <si>
    <t>处理单元当前位置、进入/移出历史和库位占用校验</t>
  </si>
  <si>
    <t>原型有库存流水线索，二期不建设完整库存系统</t>
  </si>
  <si>
    <t>P2-SEC-01</t>
  </si>
  <si>
    <t>隐私与保留</t>
  </si>
  <si>
    <t>联系方式脱敏、照片授权、导出审计、保留期限和清理</t>
  </si>
  <si>
    <t>Q11</t>
  </si>
  <si>
    <t>保存期限需业务、法务和运维确认</t>
  </si>
  <si>
    <t>P2-TIME-01</t>
  </si>
  <si>
    <t>P2-M5</t>
  </si>
  <si>
    <t>时间线通知</t>
  </si>
  <si>
    <t>对客事件、站内提醒和失败补偿记录</t>
  </si>
  <si>
    <t>P1</t>
  </si>
  <si>
    <t>Q1、Q5、Q8</t>
  </si>
  <si>
    <t>核心流程完成</t>
  </si>
  <si>
    <t>外部通知渠道不纳入未确认范围</t>
  </si>
  <si>
    <t>P2-TEST-01</t>
  </si>
  <si>
    <t>自动化测试</t>
  </si>
  <si>
    <t>越权、计划量、幂等、并发、标签、复算、差异、暂停、冲正、位置、文件和隐私测试</t>
  </si>
  <si>
    <t>不适用</t>
  </si>
  <si>
    <t>全部 P0 决策</t>
  </si>
  <si>
    <t>所有 P0 模块</t>
  </si>
  <si>
    <t>原型覆盖不能代替自动化测试</t>
  </si>
  <si>
    <t>P2-REL-01</t>
  </si>
  <si>
    <t>发布验收</t>
  </si>
  <si>
    <t>初始化预约日历、库区库位、测量规则、标签参数、迁移、联调、验收和发布</t>
  </si>
  <si>
    <t>需求基线确认后才能承诺排期</t>
  </si>
  <si>
    <t>二期里程碑</t>
  </si>
  <si>
    <t>按业务结果推进；P2-M0 的进度取业务决策确认比例，其余里程碑取对应开发任务平均进度</t>
  </si>
  <si>
    <t>交付目标</t>
  </si>
  <si>
    <t>进入条件</t>
  </si>
  <si>
    <t>P2-M0 规则锁定</t>
  </si>
  <si>
    <t>业务决策、到仓契约、数据关系和权限基线确认</t>
  </si>
  <si>
    <t>一期订单及基础资料契约稳定</t>
  </si>
  <si>
    <t>P2-M1 到仓预报</t>
  </si>
  <si>
    <t>预约取货、送货预报和平台调度闭环</t>
  </si>
  <si>
    <t>Q2、Q3 确认</t>
  </si>
  <si>
    <t>P2-M2 到仓收货</t>
  </si>
  <si>
    <t>签到、分批收货、标签、异常、冲正和照片可追溯</t>
  </si>
  <si>
    <t>Q1、Q8、Q10 及标签参数确认</t>
  </si>
  <si>
    <t>P2-M3 测量差异</t>
  </si>
  <si>
    <t>实测、复算、差异、客户确认和隔离闭环</t>
  </si>
  <si>
    <t>Q4、Q5、Q6 确认</t>
  </si>
  <si>
    <t>P2-M4 库位上架</t>
  </si>
  <si>
    <t>库位、上架任务和位置历史可查</t>
  </si>
  <si>
    <t>Q7、Q9 确认</t>
  </si>
  <si>
    <t>P2-M5 联调验收</t>
  </si>
  <si>
    <t>跨端联调、安全、测试、初始化和发布完成</t>
  </si>
  <si>
    <t>P2-M1 至 P2-M4 验收通过</t>
  </si>
  <si>
    <t>二期需求确认</t>
  </si>
  <si>
    <t>产品负责人填写跟进人、计划确认日期和最终结论；未经书面确认不得转为开发默认值</t>
  </si>
  <si>
    <t>编号</t>
  </si>
  <si>
    <t>主题</t>
  </si>
  <si>
    <t>产品跟进人</t>
  </si>
  <si>
    <t>业务确认方</t>
  </si>
  <si>
    <t>计划/确认日期</t>
  </si>
  <si>
    <t>原型情况</t>
  </si>
  <si>
    <t>最终结论</t>
  </si>
  <si>
    <t>当前建议/后续核验</t>
  </si>
  <si>
    <t>P2-Q1</t>
  </si>
  <si>
    <t>少货到仓单人工关闭</t>
  </si>
  <si>
    <t>待填写</t>
  </si>
  <si>
    <t>仓库、平台运营</t>
  </si>
  <si>
    <t>未体现关闭人、审批和证明</t>
  </si>
  <si>
    <t>以实际货物入库为准</t>
  </si>
  <si>
    <t>建议收货员登记、仓库主管关闭并通知客户</t>
  </si>
  <si>
    <t>P2-Q2</t>
  </si>
  <si>
    <t>预约取货服务商类型</t>
  </si>
  <si>
    <t>业务、调度</t>
  </si>
  <si>
    <t>有快递公司、往来单位和提货方式，关系未明确</t>
  </si>
  <si>
    <t>不走服务商，以人工添加费用清单项目</t>
  </si>
  <si>
    <t>建议统一为可分配服务商</t>
  </si>
  <si>
    <t>P2-Q3</t>
  </si>
  <si>
    <t>精确时间或预约时间窗</t>
  </si>
  <si>
    <t>仓库、调度</t>
  </si>
  <si>
    <t>只有提货时间和预计到仓日期</t>
  </si>
  <si>
    <t>人工线下预约时间</t>
  </si>
  <si>
    <t>建议开始/结束时间窗并配置容量</t>
  </si>
  <si>
    <t>P2-Q4</t>
  </si>
  <si>
    <t>实测单位和计费公式</t>
  </si>
  <si>
    <t>仓库、财务/计费</t>
  </si>
  <si>
    <t>有 cm、kg、m³、材积重，无公式版本</t>
  </si>
  <si>
    <t>重量体积（毛重/363）总材积重（长宽高/6000）*箱数</t>
  </si>
  <si>
    <t>服务端按规则版本统一计算</t>
  </si>
  <si>
    <t>P2-Q5</t>
  </si>
  <si>
    <t>差异阈值和客户确认</t>
  </si>
  <si>
    <t>业务、仓库、客服</t>
  </si>
  <si>
    <t>有原单/实测对比和审核，无阈值</t>
  </si>
  <si>
    <t>差异需客户确认</t>
  </si>
  <si>
    <t>按数量、重量、体积分别配置</t>
  </si>
  <si>
    <t>P2-Q6</t>
  </si>
  <si>
    <t>隔离区释放规则</t>
  </si>
  <si>
    <t>仓库、业务</t>
  </si>
  <si>
    <t>有是否扣货/扣货理由，无隔离释放</t>
  </si>
  <si>
    <t>没有隔离单独的区域</t>
  </si>
  <si>
    <t>差异关闭后由仓库主管释放</t>
  </si>
  <si>
    <t>P2-Q7</t>
  </si>
  <si>
    <t>库位容量校验口径</t>
  </si>
  <si>
    <t>仓库</t>
  </si>
  <si>
    <t>有最大承重 kg 和占用状态</t>
  </si>
  <si>
    <t>当前没有库位容量</t>
  </si>
  <si>
    <t>建议重量强校验，箱数/体积先提示</t>
  </si>
  <si>
    <t>P2-Q8</t>
  </si>
  <si>
    <t>到仓照片必传节点</t>
  </si>
  <si>
    <t>仓库、客服</t>
  </si>
  <si>
    <t>照片上传在 BOL/派送，不在到仓收货</t>
  </si>
  <si>
    <t>称重照片、测量照片上传。</t>
  </si>
  <si>
    <t>异常到仓必传，正常收货待确认</t>
  </si>
  <si>
    <t>P2-Q9</t>
  </si>
  <si>
    <t>二期是否使用 PDA</t>
  </si>
  <si>
    <t>暂缓</t>
  </si>
  <si>
    <t>仓库、产品</t>
  </si>
  <si>
    <t>PDA 原型属于 03 出仓拣货</t>
  </si>
  <si>
    <t>建议二期使用响应式作业页，不接 PDA</t>
  </si>
  <si>
    <t>P2-Q10</t>
  </si>
  <si>
    <t>无预报货物认领和超期处理</t>
  </si>
  <si>
    <t>未体现待认领和超期处理</t>
  </si>
  <si>
    <t>先进入待认领区，主管确认后绑定</t>
  </si>
  <si>
    <t>P2-Q11</t>
  </si>
  <si>
    <t>敏感数据和凭证保存期限</t>
  </si>
  <si>
    <t>业务、法务、运维</t>
  </si>
  <si>
    <t>未体现保留期限</t>
  </si>
  <si>
    <t>12个月</t>
  </si>
  <si>
    <t>按数据类型设置保留和清理策略</t>
  </si>
  <si>
    <t>P2-Q12</t>
  </si>
  <si>
    <t>标签打印设备</t>
  </si>
  <si>
    <t>业务</t>
  </si>
  <si>
    <t>原型有 Zebra/HP 示例，不是二期实机</t>
  </si>
  <si>
    <t>佳博 1324D 热敏标签打印机</t>
  </si>
  <si>
    <t>纸张、连接、驱动和指令协议需实机核验</t>
  </si>
  <si>
    <t>二期原型映射</t>
  </si>
  <si>
    <t>原型覆盖仅用于需求参考；较完整不等于已开发，不纳入二期的原型不得进入本期任务</t>
  </si>
  <si>
    <t>流程/能力</t>
  </si>
  <si>
    <t>原型内容</t>
  </si>
  <si>
    <t>覆盖判断</t>
  </si>
  <si>
    <t>映射任务</t>
  </si>
  <si>
    <t>缺口或边界</t>
  </si>
  <si>
    <t>来源文件</t>
  </si>
  <si>
    <t>预约取货/送货上门</t>
  </si>
  <si>
    <t>入库单提货方式、提货时间和联系人字段</t>
  </si>
  <si>
    <t>P2-ADM-02、P2-SCH-01、P2-CLI-01</t>
  </si>
  <si>
    <t>缺服务商分配、时间窗容量、改期和爽约规则</t>
  </si>
  <si>
    <t>docs/悦/货代SAAS平台后台/货代SaaS平台原型.html</t>
  </si>
  <si>
    <t>海外仓入库单：待到仓、收货中、已上架</t>
  </si>
  <si>
    <t>P2-WH-01、P2-REV-01</t>
  </si>
  <si>
    <t>缺分批收货、待认领和冲正闭环</t>
  </si>
  <si>
    <t>入库单测量、测量审核、原单/实测对比</t>
  </si>
  <si>
    <t>缺规则版本、精度、舍入和历史复算</t>
  </si>
  <si>
    <t>docs/悦/货代SAAS平台后台/柏悦WMS系统文档.md</t>
  </si>
  <si>
    <t>差异核对</t>
  </si>
  <si>
    <t>审核通过/不通过、失败原因、是否扣货</t>
  </si>
  <si>
    <t>P2-DIFF-01、P2-ADM-03、P2-CLI-02、P2-HOLD-01</t>
  </si>
  <si>
    <t>缺阈值、客户确认、隔离和释放规则</t>
  </si>
  <si>
    <t>指定库位</t>
  </si>
  <si>
    <t>库位维护、最大承重、上架任务和上架状态</t>
  </si>
  <si>
    <t>P2-LOC-01、P2-PUT-01、P2-POS-01</t>
  </si>
  <si>
    <t>缺容量强校验、隔离区和位置历史契约</t>
  </si>
  <si>
    <t>标签打印</t>
  </si>
  <si>
    <t>唛头导出、打印列表、Zebra/HP 示例</t>
  </si>
  <si>
    <t>二期实际设备为佳博 1324D，需实机适配</t>
  </si>
  <si>
    <t>PDA</t>
  </si>
  <si>
    <t>头程 03 出仓的 PDA 拣货原型</t>
  </si>
  <si>
    <t>不纳入二期</t>
  </si>
  <si>
    <t>二期到仓不接 PDA，边界待业务确认</t>
  </si>
  <si>
    <t>docs/悦/PDA拣货/pda-picking.html</t>
  </si>
  <si>
    <t>完整库存/WMS</t>
  </si>
  <si>
    <t>库存查询、理货、盘点、出库等原型</t>
  </si>
  <si>
    <t>二期仅维护处理单元和位置记录</t>
  </si>
  <si>
    <t>状态与维护规则</t>
  </si>
  <si>
    <t>用于进度表下拉选项和团队统一维护；开发进度与原型覆盖必须分开记录</t>
  </si>
  <si>
    <t>分类</t>
  </si>
  <si>
    <t>取值</t>
  </si>
  <si>
    <t>说明</t>
  </si>
  <si>
    <t>维护要求</t>
  </si>
  <si>
    <t>任务状态</t>
  </si>
  <si>
    <t>范围或业务口径正在确认</t>
  </si>
  <si>
    <t>结论回写确认清单后才能进入开发</t>
  </si>
  <si>
    <t>范围已确定但尚未编码</t>
  </si>
  <si>
    <t>补全负责人和计划日期</t>
  </si>
  <si>
    <t>进行中</t>
  </si>
  <si>
    <t>正在开发</t>
  </si>
  <si>
    <t>开始编码后才填写大于 0% 的进度</t>
  </si>
  <si>
    <t>联调中</t>
  </si>
  <si>
    <t>前后端或跨模块联调</t>
  </si>
  <si>
    <t>记录接口及数据问题</t>
  </si>
  <si>
    <t>测试中</t>
  </si>
  <si>
    <t>已提交测试</t>
  </si>
  <si>
    <t>测试通过后才能完成</t>
  </si>
  <si>
    <t>开发、测试和验收均完成</t>
  </si>
  <si>
    <t>填写实际完成日期</t>
  </si>
  <si>
    <t>已阻塞</t>
  </si>
  <si>
    <t>存在无法继续的阻塞</t>
  </si>
  <si>
    <t>注明原因、责任人和解除时间</t>
  </si>
  <si>
    <t>二期闭环或上线前置</t>
  </si>
  <si>
    <t>优先完成并覆盖自动化测试</t>
  </si>
  <si>
    <t>重要但可在核心闭环后交付</t>
  </si>
  <si>
    <t>不得阻塞 P0 验收</t>
  </si>
  <si>
    <t>P2</t>
  </si>
  <si>
    <t>优化项</t>
  </si>
  <si>
    <t>根据排期决定是否进入二期</t>
  </si>
  <si>
    <t>存在对应页面、字段和主要操作</t>
  </si>
  <si>
    <t>仍需按二期规则重新验收</t>
  </si>
  <si>
    <t>仅有字段、状态或局部交互</t>
  </si>
  <si>
    <t>不能按完成度折算</t>
  </si>
  <si>
    <t>原型未体现</t>
  </si>
  <si>
    <t>由产品补充需求和验收口径</t>
  </si>
  <si>
    <t>不适用/不纳入二期</t>
  </si>
  <si>
    <t>测试发布无对应原型，或能力明确属于后续阶段</t>
  </si>
  <si>
    <t>不得扩入二期范围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</si>
</sst>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name val="Carlito"/>
      <charset val="134"/>
    </font>
    <font>
      <b/>
      <sz val="20"/>
      <color rgb="FFFFFFFF"/>
      <name val="Carlito"/>
      <charset val="134"/>
    </font>
    <font>
      <sz val="10"/>
      <color rgb="FF5C748B"/>
      <name val="Carlito"/>
      <charset val="134"/>
    </font>
    <font>
      <b/>
      <sz val="11"/>
      <color rgb="FFFFFFFF"/>
      <name val="Carlito"/>
      <charset val="134"/>
    </font>
    <font>
      <sz val="9"/>
      <color rgb="FF24384B"/>
      <name val="Carlito"/>
      <charset val="134"/>
    </font>
    <font>
      <b/>
      <sz val="11"/>
      <color rgb="FF24384B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73B5C"/>
        <bgColor indexed="64"/>
      </patternFill>
    </fill>
    <fill>
      <patternFill patternType="solid">
        <fgColor rgb="FFEAF2FB"/>
        <bgColor indexed="64"/>
      </patternFill>
    </fill>
    <fill>
      <patternFill patternType="solid">
        <fgColor rgb="FF0E8A8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9D6E2"/>
      </left>
      <right style="thin">
        <color rgb="FFC9D6E2"/>
      </right>
      <top style="thin">
        <color rgb="FFC9D6E2"/>
      </top>
      <bottom style="thin">
        <color rgb="FFC9D6E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2" borderId="0" xfId="49" applyNumberFormat="1" applyFont="1" applyFill="1" applyBorder="1" applyAlignment="1">
      <alignment vertical="center"/>
    </xf>
    <xf numFmtId="0" fontId="2" fillId="3" borderId="0" xfId="49" applyNumberFormat="1" applyFont="1" applyFill="1" applyBorder="1" applyAlignment="1">
      <alignment vertical="center"/>
    </xf>
    <xf numFmtId="0" fontId="3" fillId="4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vertical="center" wrapText="1"/>
    </xf>
    <xf numFmtId="176" fontId="4" fillId="0" borderId="1" xfId="49" applyNumberFormat="1" applyFont="1" applyFill="1" applyBorder="1" applyAlignment="1">
      <alignment vertical="center" wrapText="1"/>
    </xf>
    <xf numFmtId="9" fontId="4" fillId="0" borderId="1" xfId="49" applyNumberFormat="1" applyFont="1" applyFill="1" applyBorder="1" applyAlignment="1">
      <alignment vertical="center" wrapText="1"/>
    </xf>
    <xf numFmtId="0" fontId="3" fillId="2" borderId="0" xfId="49" applyNumberFormat="1" applyFont="1" applyFill="1" applyBorder="1" applyAlignment="1">
      <alignment horizontal="center" vertical="center"/>
    </xf>
    <xf numFmtId="0" fontId="5" fillId="3" borderId="0" xfId="49" applyNumberFormat="1" applyFont="1" applyFill="1" applyBorder="1" applyAlignment="1">
      <alignment horizontal="center" vertical="center"/>
    </xf>
    <xf numFmtId="9" fontId="5" fillId="3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23">
    <dxf>
      <font>
        <b val="1"/>
        <color rgb="FF237A38"/>
      </font>
      <fill>
        <patternFill patternType="solid">
          <bgColor rgb="FFD9EFD8"/>
        </patternFill>
      </fill>
    </dxf>
    <dxf>
      <font>
        <b val="1"/>
        <color rgb="FF2563A6"/>
      </font>
      <fill>
        <patternFill patternType="solid">
          <bgColor rgb="FFDCEBFA"/>
        </patternFill>
      </fill>
    </dxf>
    <dxf>
      <font>
        <b val="1"/>
        <color rgb="FFA45B00"/>
      </font>
      <fill>
        <patternFill patternType="solid">
          <bgColor rgb="FFFFF0CC"/>
        </patternFill>
      </fill>
    </dxf>
    <dxf>
      <font>
        <b val="1"/>
        <color rgb="FFB42318"/>
      </font>
      <fill>
        <patternFill patternType="solid">
          <bgColor rgb="FFFAD9D6"/>
        </patternFill>
      </fill>
    </dxf>
    <dxf>
      <font>
        <color rgb="FFB42318"/>
      </font>
      <fill>
        <patternFill patternType="solid">
          <bgColor rgb="FFFAD9D6"/>
        </patternFill>
      </fill>
    </dxf>
    <dxf>
      <font>
        <b val="1"/>
        <color rgb="FF59636E"/>
      </font>
      <fill>
        <patternFill patternType="solid">
          <bgColor rgb="FFE6E8EB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  <tableStyle name="PivotStylePreset2_Accent1" table="0" count="10" xr9:uid="{267968C8-6FFD-4C36-ACC1-9EA1FD1885CA}">
      <tableStyleElement type="headerRow" dxfId="22"/>
      <tableStyleElement type="totalRow" dxfId="21"/>
      <tableStyleElement type="firstRowStripe" dxfId="20"/>
      <tableStyleElement type="firstColumnStripe" dxfId="19"/>
      <tableStyleElement type="firstSubtotalRow" dxfId="18"/>
      <tableStyleElement type="secondSubtotalRow" dxfId="17"/>
      <tableStyleElement type="firstRowSubheading" dxfId="16"/>
      <tableStyleElement type="secondRowSubheading" dxfId="15"/>
      <tableStyleElement type="pageFieldLabels" dxfId="14"/>
      <tableStyleElement type="pageFieldValues" dxfId="1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Phase2TasksTable" displayName="Phase2TasksTable" ref="A3:O24" totalsRowShown="0">
  <tableColumns count="15">
    <tableColumn id="1" name="ID"/>
    <tableColumn id="2" name="里程碑"/>
    <tableColumn id="3" name="端"/>
    <tableColumn id="4" name="模块"/>
    <tableColumn id="5" name="功能/交付内容"/>
    <tableColumn id="6" name="优先级"/>
    <tableColumn id="7" name="状态"/>
    <tableColumn id="8" name="进度"/>
    <tableColumn id="9" name="原型覆盖"/>
    <tableColumn id="10" name="需求阻塞"/>
    <tableColumn id="11" name="依赖"/>
    <tableColumn id="12" name="负责人"/>
    <tableColumn id="13" name="计划开始"/>
    <tableColumn id="14" name="计划完成"/>
    <tableColumn id="15" name="备注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Phase2MilestonesTable" displayName="Phase2MilestonesTable" ref="A3:F9" totalsRowShown="0">
  <tableColumns count="6">
    <tableColumn id="1" name="里程碑"/>
    <tableColumn id="2" name="交付目标"/>
    <tableColumn id="3" name="状态"/>
    <tableColumn id="4" name="进度"/>
    <tableColumn id="5" name="进入条件"/>
    <tableColumn id="6" name="计划完成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Phase2DecisionsTable" displayName="Phase2DecisionsTable" ref="A3:I15" totalsRowShown="0">
  <tableColumns count="9">
    <tableColumn id="1" name="编号"/>
    <tableColumn id="2" name="主题"/>
    <tableColumn id="3" name="状态"/>
    <tableColumn id="4" name="产品跟进人"/>
    <tableColumn id="5" name="业务确认方"/>
    <tableColumn id="6" name="计划/确认日期"/>
    <tableColumn id="7" name="原型情况"/>
    <tableColumn id="8" name="最终结论"/>
    <tableColumn id="9" name="当前建议/后续核验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Phase2PrototypeMapTable" displayName="Phase2PrototypeMapTable" ref="A3:F11" totalsRowShown="0">
  <tableColumns count="6">
    <tableColumn id="1" name="流程/能力"/>
    <tableColumn id="2" name="原型内容"/>
    <tableColumn id="3" name="覆盖判断"/>
    <tableColumn id="4" name="映射任务"/>
    <tableColumn id="5" name="缺口或边界"/>
    <tableColumn id="6" name="来源文件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Phase2DictionaryTable" displayName="Phase2DictionaryTable" ref="A3:D17" totalsRowShown="0">
  <tableColumns count="4">
    <tableColumn id="1" name="分类"/>
    <tableColumn id="2" name="取值"/>
    <tableColumn id="3" name="说明"/>
    <tableColumn id="4" name="维护要求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showGridLines="0" workbookViewId="0">
      <selection activeCell="B17" sqref="B17"/>
    </sheetView>
  </sheetViews>
  <sheetFormatPr defaultColWidth="9" defaultRowHeight="16.8" outlineLevelCol="7"/>
  <cols>
    <col min="1" max="1" width="18" customWidth="1"/>
    <col min="2" max="2" width="42" customWidth="1"/>
    <col min="3" max="3" width="16" customWidth="1"/>
    <col min="4" max="4" width="13" customWidth="1"/>
    <col min="5" max="5" width="24" customWidth="1"/>
    <col min="6" max="6" width="16" customWidth="1"/>
    <col min="7" max="7" width="58" customWidth="1"/>
    <col min="8" max="8" width="2" customWidth="1"/>
  </cols>
  <sheetData>
    <row r="1" ht="3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4" spans="1:8">
      <c r="A4" s="7" t="s">
        <v>2</v>
      </c>
      <c r="B4" s="8" t="s">
        <v>3</v>
      </c>
      <c r="C4" s="7" t="s">
        <v>4</v>
      </c>
      <c r="D4" s="8">
        <f>COUNTA(详细任务!A4:A24)</f>
        <v>21</v>
      </c>
      <c r="E4" s="7" t="s">
        <v>5</v>
      </c>
      <c r="F4" s="8">
        <f>COUNTIF(详细任务!G4:G24,"已完成")</f>
        <v>0</v>
      </c>
      <c r="G4" s="7" t="s">
        <v>6</v>
      </c>
      <c r="H4" s="9">
        <f>AVERAGE(详细任务!H4:H24)</f>
        <v>0</v>
      </c>
    </row>
    <row r="6" spans="1:8">
      <c r="A6" s="7" t="s">
        <v>7</v>
      </c>
      <c r="B6" s="8">
        <f>COUNTA(需求确认!A4:A15)</f>
        <v>12</v>
      </c>
      <c r="C6" s="7" t="s">
        <v>8</v>
      </c>
      <c r="D6" s="8">
        <f>COUNTIF(需求确认!C4:C15,"已确认")</f>
        <v>10</v>
      </c>
      <c r="E6" s="7" t="s">
        <v>9</v>
      </c>
      <c r="F6" s="9">
        <f>D6/B6</f>
        <v>0.833333333333333</v>
      </c>
      <c r="G6" s="7" t="s">
        <v>10</v>
      </c>
      <c r="H6" s="8">
        <f>COUNTIF(需求确认!C4:C15,"待确认")</f>
        <v>0</v>
      </c>
    </row>
    <row r="8" ht="26" customHeight="1" spans="1:7">
      <c r="A8" s="3" t="s">
        <v>11</v>
      </c>
      <c r="B8" s="3" t="s">
        <v>12</v>
      </c>
      <c r="C8" s="3" t="s">
        <v>13</v>
      </c>
      <c r="D8" s="3" t="s">
        <v>6</v>
      </c>
      <c r="E8" s="3" t="s">
        <v>14</v>
      </c>
      <c r="F8" s="3" t="s">
        <v>15</v>
      </c>
      <c r="G8" s="3" t="s">
        <v>16</v>
      </c>
    </row>
    <row r="9" ht="36" customHeight="1" spans="1:7">
      <c r="A9" s="4" t="s">
        <v>17</v>
      </c>
      <c r="B9" s="4" t="s">
        <v>18</v>
      </c>
      <c r="C9" s="4" t="s">
        <v>3</v>
      </c>
      <c r="D9" s="6">
        <f>AVERAGE(详细任务!H4:H5,详细任务!H21)</f>
        <v>0</v>
      </c>
      <c r="E9" s="4" t="s">
        <v>19</v>
      </c>
      <c r="F9" s="4" t="s">
        <v>20</v>
      </c>
      <c r="G9" s="4" t="s">
        <v>21</v>
      </c>
    </row>
    <row r="10" ht="36" customHeight="1" spans="1:7">
      <c r="A10" s="4" t="s">
        <v>22</v>
      </c>
      <c r="B10" s="4" t="s">
        <v>23</v>
      </c>
      <c r="C10" s="4" t="s">
        <v>3</v>
      </c>
      <c r="D10" s="6">
        <f>AVERAGE(详细任务!H6:H9)</f>
        <v>0</v>
      </c>
      <c r="E10" s="4" t="s">
        <v>24</v>
      </c>
      <c r="F10" s="4" t="s">
        <v>20</v>
      </c>
      <c r="G10" s="4" t="s">
        <v>25</v>
      </c>
    </row>
    <row r="11" ht="36" customHeight="1" spans="1:7">
      <c r="A11" s="4" t="s">
        <v>26</v>
      </c>
      <c r="B11" s="4" t="s">
        <v>27</v>
      </c>
      <c r="C11" s="4" t="s">
        <v>3</v>
      </c>
      <c r="D11" s="6">
        <f>AVERAGE(详细任务!H10:H12)</f>
        <v>0</v>
      </c>
      <c r="E11" s="4" t="s">
        <v>28</v>
      </c>
      <c r="F11" s="4" t="s">
        <v>20</v>
      </c>
      <c r="G11" s="4" t="s">
        <v>29</v>
      </c>
    </row>
    <row r="12" ht="36" customHeight="1" spans="1:7">
      <c r="A12" s="4" t="s">
        <v>30</v>
      </c>
      <c r="B12" s="4" t="s">
        <v>31</v>
      </c>
      <c r="C12" s="4" t="s">
        <v>3</v>
      </c>
      <c r="D12" s="6">
        <f>AVERAGE(详细任务!H13:H17)</f>
        <v>0</v>
      </c>
      <c r="E12" s="4" t="s">
        <v>32</v>
      </c>
      <c r="F12" s="4" t="s">
        <v>20</v>
      </c>
      <c r="G12" s="4" t="s">
        <v>33</v>
      </c>
    </row>
    <row r="13" ht="36" customHeight="1" spans="1:7">
      <c r="A13" s="4" t="s">
        <v>34</v>
      </c>
      <c r="B13" s="4" t="s">
        <v>35</v>
      </c>
      <c r="C13" s="4" t="s">
        <v>3</v>
      </c>
      <c r="D13" s="6">
        <f>AVERAGE(详细任务!H18:H20)</f>
        <v>0</v>
      </c>
      <c r="E13" s="4" t="s">
        <v>36</v>
      </c>
      <c r="F13" s="4" t="s">
        <v>20</v>
      </c>
      <c r="G13" s="4" t="s">
        <v>37</v>
      </c>
    </row>
    <row r="14" ht="36" customHeight="1" spans="1:7">
      <c r="A14" s="4" t="s">
        <v>38</v>
      </c>
      <c r="B14" s="4" t="s">
        <v>39</v>
      </c>
      <c r="C14" s="4" t="s">
        <v>40</v>
      </c>
      <c r="D14" s="6">
        <f>AVERAGE(详细任务!H22:H24)</f>
        <v>0</v>
      </c>
      <c r="E14" s="4" t="s">
        <v>41</v>
      </c>
      <c r="F14" s="4" t="s">
        <v>20</v>
      </c>
      <c r="G14" s="4" t="s">
        <v>42</v>
      </c>
    </row>
  </sheetData>
  <mergeCells count="2">
    <mergeCell ref="A1:H1"/>
    <mergeCell ref="A2:H2"/>
  </mergeCells>
  <conditionalFormatting sqref="C9:C14">
    <cfRule type="containsText" dxfId="0" priority="1" operator="between" text="已完成">
      <formula>NOT(ISERROR(SEARCH("已完成",C9)))</formula>
    </cfRule>
    <cfRule type="containsText" dxfId="0" priority="2" operator="between" text="已确认">
      <formula>NOT(ISERROR(SEARCH("已确认",C9)))</formula>
    </cfRule>
    <cfRule type="containsText" dxfId="1" priority="3" operator="between" text="进行中">
      <formula>NOT(ISERROR(SEARCH("进行中",C9)))</formula>
    </cfRule>
    <cfRule type="containsText" dxfId="2" priority="4" operator="between" text="需求确认中">
      <formula>NOT(ISERROR(SEARCH("需求确认中",C9)))</formula>
    </cfRule>
    <cfRule type="containsText" dxfId="2" priority="5" operator="between" text="待确认">
      <formula>NOT(ISERROR(SEARCH("待确认",C9)))</formula>
    </cfRule>
    <cfRule type="containsText" dxfId="3" priority="6" operator="between" text="已阻塞">
      <formula>NOT(ISERROR(SEARCH("已阻塞",C9)))</formula>
    </cfRule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showGridLines="0" workbookViewId="0">
      <selection activeCell="A1" sqref="A1:O1"/>
    </sheetView>
  </sheetViews>
  <sheetFormatPr defaultColWidth="9" defaultRowHeight="16.8"/>
  <cols>
    <col min="1" max="1" width="18" customWidth="1"/>
    <col min="2" max="2" width="11" customWidth="1"/>
    <col min="3" max="3" width="10" customWidth="1"/>
    <col min="4" max="4" width="18" customWidth="1"/>
    <col min="5" max="5" width="48" customWidth="1"/>
    <col min="6" max="6" width="10" customWidth="1"/>
    <col min="7" max="7" width="16" customWidth="1"/>
    <col min="8" max="8" width="10" customWidth="1"/>
    <col min="9" max="9" width="14" customWidth="1"/>
    <col min="10" max="10" width="20" customWidth="1"/>
    <col min="11" max="11" width="30" customWidth="1"/>
    <col min="12" max="14" width="14" customWidth="1"/>
    <col min="15" max="15" width="44" customWidth="1"/>
  </cols>
  <sheetData>
    <row r="1" ht="38" customHeight="1" spans="1:1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6" customHeight="1" spans="1:15">
      <c r="A3" s="3" t="s">
        <v>45</v>
      </c>
      <c r="B3" s="3" t="s">
        <v>46</v>
      </c>
      <c r="C3" s="3" t="s">
        <v>47</v>
      </c>
      <c r="D3" s="3" t="s">
        <v>48</v>
      </c>
      <c r="E3" s="3" t="s">
        <v>49</v>
      </c>
      <c r="F3" s="3" t="s">
        <v>50</v>
      </c>
      <c r="G3" s="3" t="s">
        <v>13</v>
      </c>
      <c r="H3" s="3" t="s">
        <v>51</v>
      </c>
      <c r="I3" s="3" t="s">
        <v>52</v>
      </c>
      <c r="J3" s="3" t="s">
        <v>53</v>
      </c>
      <c r="K3" s="3" t="s">
        <v>54</v>
      </c>
      <c r="L3" s="3" t="s">
        <v>15</v>
      </c>
      <c r="M3" s="3" t="s">
        <v>55</v>
      </c>
      <c r="N3" s="3" t="s">
        <v>56</v>
      </c>
      <c r="O3" s="3" t="s">
        <v>16</v>
      </c>
    </row>
    <row r="4" ht="42" customHeight="1" spans="1:15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3</v>
      </c>
      <c r="H4" s="6">
        <v>0</v>
      </c>
      <c r="I4" s="4" t="s">
        <v>63</v>
      </c>
      <c r="J4" s="4" t="s">
        <v>64</v>
      </c>
      <c r="K4" s="4" t="s">
        <v>65</v>
      </c>
      <c r="L4" s="4" t="s">
        <v>20</v>
      </c>
      <c r="M4" s="4" t="s">
        <v>66</v>
      </c>
      <c r="N4" s="4" t="s">
        <v>66</v>
      </c>
      <c r="O4" s="4" t="s">
        <v>67</v>
      </c>
    </row>
    <row r="5" ht="42" customHeight="1" spans="1:15">
      <c r="A5" s="4" t="s">
        <v>68</v>
      </c>
      <c r="B5" s="4" t="s">
        <v>58</v>
      </c>
      <c r="C5" s="4" t="s">
        <v>59</v>
      </c>
      <c r="D5" s="4" t="s">
        <v>69</v>
      </c>
      <c r="E5" s="4" t="s">
        <v>70</v>
      </c>
      <c r="F5" s="4" t="s">
        <v>62</v>
      </c>
      <c r="G5" s="4" t="s">
        <v>3</v>
      </c>
      <c r="H5" s="6">
        <v>0</v>
      </c>
      <c r="I5" s="4" t="s">
        <v>63</v>
      </c>
      <c r="J5" s="4" t="s">
        <v>64</v>
      </c>
      <c r="K5" s="4" t="s">
        <v>57</v>
      </c>
      <c r="L5" s="4" t="s">
        <v>20</v>
      </c>
      <c r="M5" s="4" t="s">
        <v>66</v>
      </c>
      <c r="N5" s="4" t="s">
        <v>66</v>
      </c>
      <c r="O5" s="4" t="s">
        <v>71</v>
      </c>
    </row>
    <row r="6" ht="42" customHeight="1" spans="1:15">
      <c r="A6" s="4" t="s">
        <v>72</v>
      </c>
      <c r="B6" s="4" t="s">
        <v>73</v>
      </c>
      <c r="C6" s="4" t="s">
        <v>74</v>
      </c>
      <c r="D6" s="4" t="s">
        <v>75</v>
      </c>
      <c r="E6" s="4" t="s">
        <v>76</v>
      </c>
      <c r="F6" s="4" t="s">
        <v>62</v>
      </c>
      <c r="G6" s="4" t="s">
        <v>40</v>
      </c>
      <c r="H6" s="6">
        <v>0</v>
      </c>
      <c r="I6" s="4" t="s">
        <v>77</v>
      </c>
      <c r="J6" s="4" t="s">
        <v>78</v>
      </c>
      <c r="K6" s="4" t="s">
        <v>57</v>
      </c>
      <c r="L6" s="4" t="s">
        <v>20</v>
      </c>
      <c r="M6" s="4" t="s">
        <v>66</v>
      </c>
      <c r="N6" s="4" t="s">
        <v>66</v>
      </c>
      <c r="O6" s="4" t="s">
        <v>79</v>
      </c>
    </row>
    <row r="7" ht="42" customHeight="1" spans="1:15">
      <c r="A7" s="4" t="s">
        <v>80</v>
      </c>
      <c r="B7" s="4" t="s">
        <v>73</v>
      </c>
      <c r="C7" s="4" t="s">
        <v>74</v>
      </c>
      <c r="D7" s="4" t="s">
        <v>81</v>
      </c>
      <c r="E7" s="4" t="s">
        <v>82</v>
      </c>
      <c r="F7" s="4" t="s">
        <v>62</v>
      </c>
      <c r="G7" s="4" t="s">
        <v>40</v>
      </c>
      <c r="H7" s="6">
        <v>0</v>
      </c>
      <c r="I7" s="4" t="s">
        <v>63</v>
      </c>
      <c r="J7" s="4" t="s">
        <v>83</v>
      </c>
      <c r="K7" s="4" t="s">
        <v>72</v>
      </c>
      <c r="L7" s="4" t="s">
        <v>20</v>
      </c>
      <c r="M7" s="4" t="s">
        <v>66</v>
      </c>
      <c r="N7" s="4" t="s">
        <v>66</v>
      </c>
      <c r="O7" s="4" t="s">
        <v>84</v>
      </c>
    </row>
    <row r="8" ht="42" customHeight="1" spans="1:15">
      <c r="A8" s="4" t="s">
        <v>85</v>
      </c>
      <c r="B8" s="4" t="s">
        <v>73</v>
      </c>
      <c r="C8" s="4" t="s">
        <v>74</v>
      </c>
      <c r="D8" s="4" t="s">
        <v>86</v>
      </c>
      <c r="E8" s="4" t="s">
        <v>87</v>
      </c>
      <c r="F8" s="4" t="s">
        <v>62</v>
      </c>
      <c r="G8" s="4" t="s">
        <v>40</v>
      </c>
      <c r="H8" s="6">
        <v>0</v>
      </c>
      <c r="I8" s="4" t="s">
        <v>88</v>
      </c>
      <c r="J8" s="4" t="s">
        <v>89</v>
      </c>
      <c r="K8" s="4" t="s">
        <v>80</v>
      </c>
      <c r="L8" s="4" t="s">
        <v>20</v>
      </c>
      <c r="M8" s="4" t="s">
        <v>66</v>
      </c>
      <c r="N8" s="4" t="s">
        <v>66</v>
      </c>
      <c r="O8" s="4" t="s">
        <v>90</v>
      </c>
    </row>
    <row r="9" ht="42" customHeight="1" spans="1:15">
      <c r="A9" s="4" t="s">
        <v>91</v>
      </c>
      <c r="B9" s="4" t="s">
        <v>73</v>
      </c>
      <c r="C9" s="4" t="s">
        <v>92</v>
      </c>
      <c r="D9" s="4" t="s">
        <v>22</v>
      </c>
      <c r="E9" s="4" t="s">
        <v>93</v>
      </c>
      <c r="F9" s="4" t="s">
        <v>62</v>
      </c>
      <c r="G9" s="4" t="s">
        <v>40</v>
      </c>
      <c r="H9" s="6">
        <v>0</v>
      </c>
      <c r="I9" s="4" t="s">
        <v>63</v>
      </c>
      <c r="J9" s="4" t="s">
        <v>83</v>
      </c>
      <c r="K9" s="4" t="s">
        <v>94</v>
      </c>
      <c r="L9" s="4" t="s">
        <v>20</v>
      </c>
      <c r="M9" s="4" t="s">
        <v>66</v>
      </c>
      <c r="N9" s="4" t="s">
        <v>66</v>
      </c>
      <c r="O9" s="4" t="s">
        <v>95</v>
      </c>
    </row>
    <row r="10" ht="42" customHeight="1" spans="1:15">
      <c r="A10" s="4" t="s">
        <v>96</v>
      </c>
      <c r="B10" s="4" t="s">
        <v>97</v>
      </c>
      <c r="C10" s="4" t="s">
        <v>74</v>
      </c>
      <c r="D10" s="4" t="s">
        <v>98</v>
      </c>
      <c r="E10" s="4" t="s">
        <v>99</v>
      </c>
      <c r="F10" s="4" t="s">
        <v>62</v>
      </c>
      <c r="G10" s="4" t="s">
        <v>40</v>
      </c>
      <c r="H10" s="6">
        <v>0</v>
      </c>
      <c r="I10" s="4" t="s">
        <v>63</v>
      </c>
      <c r="J10" s="4" t="s">
        <v>100</v>
      </c>
      <c r="K10" s="4" t="s">
        <v>68</v>
      </c>
      <c r="L10" s="4" t="s">
        <v>20</v>
      </c>
      <c r="M10" s="4" t="s">
        <v>66</v>
      </c>
      <c r="N10" s="4" t="s">
        <v>66</v>
      </c>
      <c r="O10" s="4" t="s">
        <v>101</v>
      </c>
    </row>
    <row r="11" ht="42" customHeight="1" spans="1:15">
      <c r="A11" s="4" t="s">
        <v>102</v>
      </c>
      <c r="B11" s="4" t="s">
        <v>97</v>
      </c>
      <c r="C11" s="4" t="s">
        <v>74</v>
      </c>
      <c r="D11" s="4" t="s">
        <v>103</v>
      </c>
      <c r="E11" s="4" t="s">
        <v>104</v>
      </c>
      <c r="F11" s="4" t="s">
        <v>62</v>
      </c>
      <c r="G11" s="4" t="s">
        <v>40</v>
      </c>
      <c r="H11" s="6">
        <v>0</v>
      </c>
      <c r="I11" s="4" t="s">
        <v>63</v>
      </c>
      <c r="J11" s="4" t="s">
        <v>105</v>
      </c>
      <c r="K11" s="4" t="s">
        <v>96</v>
      </c>
      <c r="L11" s="4" t="s">
        <v>20</v>
      </c>
      <c r="M11" s="4" t="s">
        <v>66</v>
      </c>
      <c r="N11" s="4" t="s">
        <v>66</v>
      </c>
      <c r="O11" s="4" t="s">
        <v>106</v>
      </c>
    </row>
    <row r="12" ht="42" customHeight="1" spans="1:15">
      <c r="A12" s="4" t="s">
        <v>107</v>
      </c>
      <c r="B12" s="4" t="s">
        <v>97</v>
      </c>
      <c r="C12" s="4" t="s">
        <v>74</v>
      </c>
      <c r="D12" s="4" t="s">
        <v>108</v>
      </c>
      <c r="E12" s="4" t="s">
        <v>109</v>
      </c>
      <c r="F12" s="4" t="s">
        <v>62</v>
      </c>
      <c r="G12" s="4" t="s">
        <v>40</v>
      </c>
      <c r="H12" s="6">
        <v>0</v>
      </c>
      <c r="I12" s="4" t="s">
        <v>88</v>
      </c>
      <c r="J12" s="4" t="s">
        <v>110</v>
      </c>
      <c r="K12" s="4" t="s">
        <v>96</v>
      </c>
      <c r="L12" s="4" t="s">
        <v>20</v>
      </c>
      <c r="M12" s="4" t="s">
        <v>66</v>
      </c>
      <c r="N12" s="4" t="s">
        <v>66</v>
      </c>
      <c r="O12" s="4" t="s">
        <v>111</v>
      </c>
    </row>
    <row r="13" ht="42" customHeight="1" spans="1:15">
      <c r="A13" s="4" t="s">
        <v>112</v>
      </c>
      <c r="B13" s="4" t="s">
        <v>113</v>
      </c>
      <c r="C13" s="4" t="s">
        <v>74</v>
      </c>
      <c r="D13" s="4" t="s">
        <v>114</v>
      </c>
      <c r="E13" s="4" t="s">
        <v>115</v>
      </c>
      <c r="F13" s="4" t="s">
        <v>62</v>
      </c>
      <c r="G13" s="4" t="s">
        <v>40</v>
      </c>
      <c r="H13" s="6">
        <v>0</v>
      </c>
      <c r="I13" s="4" t="s">
        <v>77</v>
      </c>
      <c r="J13" s="4" t="s">
        <v>116</v>
      </c>
      <c r="K13" s="4" t="s">
        <v>102</v>
      </c>
      <c r="L13" s="4" t="s">
        <v>20</v>
      </c>
      <c r="M13" s="4" t="s">
        <v>66</v>
      </c>
      <c r="N13" s="4" t="s">
        <v>66</v>
      </c>
      <c r="O13" s="4" t="s">
        <v>117</v>
      </c>
    </row>
    <row r="14" ht="42" customHeight="1" spans="1:15">
      <c r="A14" s="4" t="s">
        <v>118</v>
      </c>
      <c r="B14" s="4" t="s">
        <v>113</v>
      </c>
      <c r="C14" s="4" t="s">
        <v>59</v>
      </c>
      <c r="D14" s="4" t="s">
        <v>119</v>
      </c>
      <c r="E14" s="4" t="s">
        <v>120</v>
      </c>
      <c r="F14" s="4" t="s">
        <v>62</v>
      </c>
      <c r="G14" s="4" t="s">
        <v>40</v>
      </c>
      <c r="H14" s="6">
        <v>0</v>
      </c>
      <c r="I14" s="4" t="s">
        <v>63</v>
      </c>
      <c r="J14" s="4" t="s">
        <v>121</v>
      </c>
      <c r="K14" s="4" t="s">
        <v>122</v>
      </c>
      <c r="L14" s="4" t="s">
        <v>20</v>
      </c>
      <c r="M14" s="4" t="s">
        <v>66</v>
      </c>
      <c r="N14" s="4" t="s">
        <v>66</v>
      </c>
      <c r="O14" s="4" t="s">
        <v>123</v>
      </c>
    </row>
    <row r="15" ht="42" customHeight="1" spans="1:15">
      <c r="A15" s="4" t="s">
        <v>124</v>
      </c>
      <c r="B15" s="4" t="s">
        <v>113</v>
      </c>
      <c r="C15" s="4" t="s">
        <v>74</v>
      </c>
      <c r="D15" s="4" t="s">
        <v>125</v>
      </c>
      <c r="E15" s="4" t="s">
        <v>126</v>
      </c>
      <c r="F15" s="4" t="s">
        <v>62</v>
      </c>
      <c r="G15" s="4" t="s">
        <v>40</v>
      </c>
      <c r="H15" s="6">
        <v>0</v>
      </c>
      <c r="I15" s="4" t="s">
        <v>63</v>
      </c>
      <c r="J15" s="4" t="s">
        <v>127</v>
      </c>
      <c r="K15" s="4" t="s">
        <v>118</v>
      </c>
      <c r="L15" s="4" t="s">
        <v>20</v>
      </c>
      <c r="M15" s="4" t="s">
        <v>66</v>
      </c>
      <c r="N15" s="4" t="s">
        <v>66</v>
      </c>
      <c r="O15" s="4" t="s">
        <v>128</v>
      </c>
    </row>
    <row r="16" ht="42" customHeight="1" spans="1:15">
      <c r="A16" s="4" t="s">
        <v>129</v>
      </c>
      <c r="B16" s="4" t="s">
        <v>113</v>
      </c>
      <c r="C16" s="4" t="s">
        <v>92</v>
      </c>
      <c r="D16" s="4" t="s">
        <v>130</v>
      </c>
      <c r="E16" s="4" t="s">
        <v>131</v>
      </c>
      <c r="F16" s="4" t="s">
        <v>62</v>
      </c>
      <c r="G16" s="4" t="s">
        <v>40</v>
      </c>
      <c r="H16" s="6">
        <v>0</v>
      </c>
      <c r="I16" s="4" t="s">
        <v>88</v>
      </c>
      <c r="J16" s="4" t="s">
        <v>132</v>
      </c>
      <c r="K16" s="4" t="s">
        <v>118</v>
      </c>
      <c r="L16" s="4" t="s">
        <v>20</v>
      </c>
      <c r="M16" s="4" t="s">
        <v>66</v>
      </c>
      <c r="N16" s="4" t="s">
        <v>66</v>
      </c>
      <c r="O16" s="4" t="s">
        <v>133</v>
      </c>
    </row>
    <row r="17" ht="42" customHeight="1" spans="1:15">
      <c r="A17" s="4" t="s">
        <v>134</v>
      </c>
      <c r="B17" s="4" t="s">
        <v>113</v>
      </c>
      <c r="C17" s="4" t="s">
        <v>59</v>
      </c>
      <c r="D17" s="4" t="s">
        <v>135</v>
      </c>
      <c r="E17" s="4" t="s">
        <v>136</v>
      </c>
      <c r="F17" s="4" t="s">
        <v>62</v>
      </c>
      <c r="G17" s="4" t="s">
        <v>40</v>
      </c>
      <c r="H17" s="6">
        <v>0</v>
      </c>
      <c r="I17" s="4" t="s">
        <v>63</v>
      </c>
      <c r="J17" s="4" t="s">
        <v>137</v>
      </c>
      <c r="K17" s="4" t="s">
        <v>68</v>
      </c>
      <c r="L17" s="4" t="s">
        <v>20</v>
      </c>
      <c r="M17" s="4" t="s">
        <v>66</v>
      </c>
      <c r="N17" s="4" t="s">
        <v>66</v>
      </c>
      <c r="O17" s="4" t="s">
        <v>138</v>
      </c>
    </row>
    <row r="18" ht="42" customHeight="1" spans="1:15">
      <c r="A18" s="4" t="s">
        <v>139</v>
      </c>
      <c r="B18" s="4" t="s">
        <v>140</v>
      </c>
      <c r="C18" s="4" t="s">
        <v>74</v>
      </c>
      <c r="D18" s="4" t="s">
        <v>141</v>
      </c>
      <c r="E18" s="4" t="s">
        <v>142</v>
      </c>
      <c r="F18" s="4" t="s">
        <v>62</v>
      </c>
      <c r="G18" s="4" t="s">
        <v>40</v>
      </c>
      <c r="H18" s="6">
        <v>0</v>
      </c>
      <c r="I18" s="4" t="s">
        <v>77</v>
      </c>
      <c r="J18" s="4" t="s">
        <v>143</v>
      </c>
      <c r="K18" s="4" t="s">
        <v>68</v>
      </c>
      <c r="L18" s="4" t="s">
        <v>20</v>
      </c>
      <c r="M18" s="4" t="s">
        <v>66</v>
      </c>
      <c r="N18" s="4" t="s">
        <v>66</v>
      </c>
      <c r="O18" s="4" t="s">
        <v>144</v>
      </c>
    </row>
    <row r="19" ht="42" customHeight="1" spans="1:15">
      <c r="A19" s="4" t="s">
        <v>145</v>
      </c>
      <c r="B19" s="4" t="s">
        <v>140</v>
      </c>
      <c r="C19" s="4" t="s">
        <v>74</v>
      </c>
      <c r="D19" s="4" t="s">
        <v>146</v>
      </c>
      <c r="E19" s="4" t="s">
        <v>147</v>
      </c>
      <c r="F19" s="4" t="s">
        <v>62</v>
      </c>
      <c r="G19" s="4" t="s">
        <v>40</v>
      </c>
      <c r="H19" s="6">
        <v>0</v>
      </c>
      <c r="I19" s="4" t="s">
        <v>77</v>
      </c>
      <c r="J19" s="4" t="s">
        <v>148</v>
      </c>
      <c r="K19" s="4" t="s">
        <v>149</v>
      </c>
      <c r="L19" s="4" t="s">
        <v>20</v>
      </c>
      <c r="M19" s="4" t="s">
        <v>66</v>
      </c>
      <c r="N19" s="4" t="s">
        <v>66</v>
      </c>
      <c r="O19" s="4" t="s">
        <v>150</v>
      </c>
    </row>
    <row r="20" ht="42" customHeight="1" spans="1:15">
      <c r="A20" s="4" t="s">
        <v>151</v>
      </c>
      <c r="B20" s="4" t="s">
        <v>140</v>
      </c>
      <c r="C20" s="4" t="s">
        <v>59</v>
      </c>
      <c r="D20" s="4" t="s">
        <v>152</v>
      </c>
      <c r="E20" s="4" t="s">
        <v>153</v>
      </c>
      <c r="F20" s="4" t="s">
        <v>62</v>
      </c>
      <c r="G20" s="4" t="s">
        <v>40</v>
      </c>
      <c r="H20" s="6">
        <v>0</v>
      </c>
      <c r="I20" s="4" t="s">
        <v>63</v>
      </c>
      <c r="J20" s="4" t="s">
        <v>143</v>
      </c>
      <c r="K20" s="4" t="s">
        <v>145</v>
      </c>
      <c r="L20" s="4" t="s">
        <v>20</v>
      </c>
      <c r="M20" s="4" t="s">
        <v>66</v>
      </c>
      <c r="N20" s="4" t="s">
        <v>66</v>
      </c>
      <c r="O20" s="4" t="s">
        <v>154</v>
      </c>
    </row>
    <row r="21" ht="42" customHeight="1" spans="1:15">
      <c r="A21" s="4" t="s">
        <v>155</v>
      </c>
      <c r="B21" s="4" t="s">
        <v>58</v>
      </c>
      <c r="C21" s="4" t="s">
        <v>59</v>
      </c>
      <c r="D21" s="4" t="s">
        <v>156</v>
      </c>
      <c r="E21" s="4" t="s">
        <v>157</v>
      </c>
      <c r="F21" s="4" t="s">
        <v>62</v>
      </c>
      <c r="G21" s="4" t="s">
        <v>3</v>
      </c>
      <c r="H21" s="6">
        <v>0</v>
      </c>
      <c r="I21" s="4" t="s">
        <v>88</v>
      </c>
      <c r="J21" s="4" t="s">
        <v>158</v>
      </c>
      <c r="K21" s="4" t="s">
        <v>96</v>
      </c>
      <c r="L21" s="4" t="s">
        <v>20</v>
      </c>
      <c r="M21" s="4" t="s">
        <v>66</v>
      </c>
      <c r="N21" s="4" t="s">
        <v>66</v>
      </c>
      <c r="O21" s="4" t="s">
        <v>159</v>
      </c>
    </row>
    <row r="22" ht="42" customHeight="1" spans="1:15">
      <c r="A22" s="4" t="s">
        <v>160</v>
      </c>
      <c r="B22" s="4" t="s">
        <v>161</v>
      </c>
      <c r="C22" s="4" t="s">
        <v>59</v>
      </c>
      <c r="D22" s="4" t="s">
        <v>162</v>
      </c>
      <c r="E22" s="4" t="s">
        <v>163</v>
      </c>
      <c r="F22" s="4" t="s">
        <v>164</v>
      </c>
      <c r="G22" s="4" t="s">
        <v>40</v>
      </c>
      <c r="H22" s="6">
        <v>0</v>
      </c>
      <c r="I22" s="4" t="s">
        <v>63</v>
      </c>
      <c r="J22" s="4" t="s">
        <v>165</v>
      </c>
      <c r="K22" s="4" t="s">
        <v>166</v>
      </c>
      <c r="L22" s="4" t="s">
        <v>20</v>
      </c>
      <c r="M22" s="4" t="s">
        <v>66</v>
      </c>
      <c r="N22" s="4" t="s">
        <v>66</v>
      </c>
      <c r="O22" s="4" t="s">
        <v>167</v>
      </c>
    </row>
    <row r="23" ht="42" customHeight="1" spans="1:15">
      <c r="A23" s="4" t="s">
        <v>168</v>
      </c>
      <c r="B23" s="4" t="s">
        <v>161</v>
      </c>
      <c r="C23" s="4" t="s">
        <v>59</v>
      </c>
      <c r="D23" s="4" t="s">
        <v>169</v>
      </c>
      <c r="E23" s="4" t="s">
        <v>170</v>
      </c>
      <c r="F23" s="4" t="s">
        <v>62</v>
      </c>
      <c r="G23" s="4" t="s">
        <v>40</v>
      </c>
      <c r="H23" s="6">
        <v>0</v>
      </c>
      <c r="I23" s="4" t="s">
        <v>171</v>
      </c>
      <c r="J23" s="4" t="s">
        <v>172</v>
      </c>
      <c r="K23" s="4" t="s">
        <v>173</v>
      </c>
      <c r="L23" s="4" t="s">
        <v>20</v>
      </c>
      <c r="M23" s="4" t="s">
        <v>66</v>
      </c>
      <c r="N23" s="4" t="s">
        <v>66</v>
      </c>
      <c r="O23" s="4" t="s">
        <v>174</v>
      </c>
    </row>
    <row r="24" ht="42" customHeight="1" spans="1:15">
      <c r="A24" s="4" t="s">
        <v>175</v>
      </c>
      <c r="B24" s="4" t="s">
        <v>161</v>
      </c>
      <c r="C24" s="4" t="s">
        <v>59</v>
      </c>
      <c r="D24" s="4" t="s">
        <v>176</v>
      </c>
      <c r="E24" s="4" t="s">
        <v>177</v>
      </c>
      <c r="F24" s="4" t="s">
        <v>62</v>
      </c>
      <c r="G24" s="4" t="s">
        <v>40</v>
      </c>
      <c r="H24" s="6">
        <v>0</v>
      </c>
      <c r="I24" s="4" t="s">
        <v>171</v>
      </c>
      <c r="J24" s="4" t="s">
        <v>172</v>
      </c>
      <c r="K24" s="4" t="s">
        <v>168</v>
      </c>
      <c r="L24" s="4" t="s">
        <v>20</v>
      </c>
      <c r="M24" s="4" t="s">
        <v>66</v>
      </c>
      <c r="N24" s="4" t="s">
        <v>66</v>
      </c>
      <c r="O24" s="4" t="s">
        <v>178</v>
      </c>
    </row>
  </sheetData>
  <mergeCells count="2">
    <mergeCell ref="A1:O1"/>
    <mergeCell ref="A2:O2"/>
  </mergeCells>
  <conditionalFormatting sqref="G4:G24">
    <cfRule type="containsText" dxfId="0" priority="1" operator="between" text="已完成">
      <formula>NOT(ISERROR(SEARCH("已完成",G4)))</formula>
    </cfRule>
    <cfRule type="containsText" dxfId="0" priority="2" operator="between" text="已确认">
      <formula>NOT(ISERROR(SEARCH("已确认",G4)))</formula>
    </cfRule>
    <cfRule type="containsText" dxfId="1" priority="3" operator="between" text="进行中">
      <formula>NOT(ISERROR(SEARCH("进行中",G4)))</formula>
    </cfRule>
    <cfRule type="containsText" dxfId="2" priority="4" operator="between" text="需求确认中">
      <formula>NOT(ISERROR(SEARCH("需求确认中",G4)))</formula>
    </cfRule>
    <cfRule type="containsText" dxfId="2" priority="5" operator="between" text="待确认">
      <formula>NOT(ISERROR(SEARCH("待确认",G4)))</formula>
    </cfRule>
    <cfRule type="containsText" dxfId="3" priority="6" operator="between" text="已阻塞">
      <formula>NOT(ISERROR(SEARCH("已阻塞",G4)))</formula>
    </cfRule>
  </conditionalFormatting>
  <conditionalFormatting sqref="H4:H24">
    <cfRule type="dataBar" priority="7">
      <dataBar>
        <cfvo type="min"/>
        <cfvo type="max"/>
        <color rgb="FF0E8A81"/>
      </dataBar>
      <extLst>
        <ext xmlns:x14="http://schemas.microsoft.com/office/spreadsheetml/2009/9/main" uri="{B025F937-C7B1-47D3-B67F-A62EFF666E3E}">
          <x14:id>{67c1e743-0379-46a3-b6ed-4e7e835f5b0c}</x14:id>
        </ext>
      </extLst>
    </cfRule>
  </conditionalFormatting>
  <conditionalFormatting sqref="I4:I24">
    <cfRule type="containsText" dxfId="0" priority="8" operator="between" text="较完整">
      <formula>NOT(ISERROR(SEARCH("较完整",I4)))</formula>
    </cfRule>
    <cfRule type="containsText" dxfId="2" priority="9" operator="between" text="部分">
      <formula>NOT(ISERROR(SEARCH("部分",I4)))</formula>
    </cfRule>
    <cfRule type="containsText" dxfId="4" priority="10" operator="between" text="无">
      <formula>NOT(ISERROR(SEARCH("无",I4)))</formula>
    </cfRule>
  </conditionalFormatting>
  <dataValidations count="3">
    <dataValidation type="list" sqref="F4:F24">
      <formula1>"P0,P1,P2"</formula1>
    </dataValidation>
    <dataValidation type="list" sqref="G4:G24">
      <formula1>"需求确认中,待开始,进行中,联调中,测试中,已完成,已阻塞"</formula1>
    </dataValidation>
    <dataValidation type="list" sqref="I4:I24">
      <formula1>"较完整,部分,无,不适用"</formula1>
    </dataValidation>
  </dataValidations>
  <pageMargins left="0.7" right="0.7" top="0.75" bottom="0.75" header="0.3" footer="0.3"/>
  <headerFooter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7c1e743-0379-46a3-b6ed-4e7e835f5b0c}">
            <x14:dataBar minLength="10" maxLength="90" negativeBarColorSameAsPositive="1">
              <x14:cfvo type="min"/>
              <x14:cfvo type="max"/>
              <x14:axisColor indexed="65"/>
            </x14:dataBar>
          </x14:cfRule>
          <xm:sqref>H4:H24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B9" sqref="B9"/>
    </sheetView>
  </sheetViews>
  <sheetFormatPr defaultColWidth="9" defaultRowHeight="16.8" outlineLevelCol="5"/>
  <cols>
    <col min="1" max="1" width="24" customWidth="1"/>
    <col min="2" max="2" width="54" customWidth="1"/>
    <col min="3" max="3" width="18" customWidth="1"/>
    <col min="4" max="4" width="12" customWidth="1"/>
    <col min="5" max="5" width="38" customWidth="1"/>
    <col min="6" max="6" width="16" customWidth="1"/>
  </cols>
  <sheetData>
    <row r="1" ht="38" customHeight="1" spans="1:6">
      <c r="A1" s="1" t="s">
        <v>179</v>
      </c>
      <c r="B1" s="1"/>
      <c r="C1" s="1"/>
      <c r="D1" s="1"/>
      <c r="E1" s="1"/>
      <c r="F1" s="1"/>
    </row>
    <row r="2" ht="24" customHeight="1" spans="1:6">
      <c r="A2" s="2" t="s">
        <v>180</v>
      </c>
      <c r="B2" s="2"/>
      <c r="C2" s="2"/>
      <c r="D2" s="2"/>
      <c r="E2" s="2"/>
      <c r="F2" s="2"/>
    </row>
    <row r="3" ht="26" customHeight="1" spans="1:6">
      <c r="A3" s="3" t="s">
        <v>46</v>
      </c>
      <c r="B3" s="3" t="s">
        <v>181</v>
      </c>
      <c r="C3" s="3" t="s">
        <v>13</v>
      </c>
      <c r="D3" s="3" t="s">
        <v>51</v>
      </c>
      <c r="E3" s="3" t="s">
        <v>182</v>
      </c>
      <c r="F3" s="3" t="s">
        <v>56</v>
      </c>
    </row>
    <row r="4" ht="40" customHeight="1" spans="1:6">
      <c r="A4" s="4" t="s">
        <v>183</v>
      </c>
      <c r="B4" s="4" t="s">
        <v>184</v>
      </c>
      <c r="C4" s="4" t="s">
        <v>3</v>
      </c>
      <c r="D4" s="6">
        <f>COUNTIF(需求确认!C4:C15,"已确认")/COUNTA(需求确认!A4:A15)</f>
        <v>0.833333333333333</v>
      </c>
      <c r="E4" s="4" t="s">
        <v>185</v>
      </c>
      <c r="F4" s="4" t="s">
        <v>66</v>
      </c>
    </row>
    <row r="5" ht="40" customHeight="1" spans="1:6">
      <c r="A5" s="4" t="s">
        <v>186</v>
      </c>
      <c r="B5" s="4" t="s">
        <v>187</v>
      </c>
      <c r="C5" s="4" t="s">
        <v>40</v>
      </c>
      <c r="D5" s="6">
        <f>AVERAGE(详细任务!H6:H9)</f>
        <v>0</v>
      </c>
      <c r="E5" s="4" t="s">
        <v>188</v>
      </c>
      <c r="F5" s="4" t="s">
        <v>66</v>
      </c>
    </row>
    <row r="6" ht="40" customHeight="1" spans="1:6">
      <c r="A6" s="4" t="s">
        <v>189</v>
      </c>
      <c r="B6" s="4" t="s">
        <v>190</v>
      </c>
      <c r="C6" s="4" t="s">
        <v>40</v>
      </c>
      <c r="D6" s="6">
        <f>AVERAGE(详细任务!H10:H12)</f>
        <v>0</v>
      </c>
      <c r="E6" s="4" t="s">
        <v>191</v>
      </c>
      <c r="F6" s="4" t="s">
        <v>66</v>
      </c>
    </row>
    <row r="7" ht="40" customHeight="1" spans="1:6">
      <c r="A7" s="4" t="s">
        <v>192</v>
      </c>
      <c r="B7" s="4" t="s">
        <v>193</v>
      </c>
      <c r="C7" s="4" t="s">
        <v>40</v>
      </c>
      <c r="D7" s="6">
        <f>AVERAGE(详细任务!H13:H17)</f>
        <v>0</v>
      </c>
      <c r="E7" s="4" t="s">
        <v>194</v>
      </c>
      <c r="F7" s="4" t="s">
        <v>66</v>
      </c>
    </row>
    <row r="8" ht="40" customHeight="1" spans="1:6">
      <c r="A8" s="4" t="s">
        <v>195</v>
      </c>
      <c r="B8" s="4" t="s">
        <v>196</v>
      </c>
      <c r="C8" s="4" t="s">
        <v>40</v>
      </c>
      <c r="D8" s="6">
        <f>AVERAGE(详细任务!H18:H20)</f>
        <v>0</v>
      </c>
      <c r="E8" s="4" t="s">
        <v>197</v>
      </c>
      <c r="F8" s="4" t="s">
        <v>66</v>
      </c>
    </row>
    <row r="9" ht="40" customHeight="1" spans="1:6">
      <c r="A9" s="4" t="s">
        <v>198</v>
      </c>
      <c r="B9" s="4" t="s">
        <v>199</v>
      </c>
      <c r="C9" s="4" t="s">
        <v>40</v>
      </c>
      <c r="D9" s="6">
        <f>AVERAGE(详细任务!H22:H24)</f>
        <v>0</v>
      </c>
      <c r="E9" s="4" t="s">
        <v>200</v>
      </c>
      <c r="F9" s="4" t="s">
        <v>66</v>
      </c>
    </row>
  </sheetData>
  <mergeCells count="2">
    <mergeCell ref="A1:F1"/>
    <mergeCell ref="A2:F2"/>
  </mergeCells>
  <conditionalFormatting sqref="C4:C9">
    <cfRule type="containsText" dxfId="0" priority="2" operator="between" text="已完成">
      <formula>NOT(ISERROR(SEARCH("已完成",C4)))</formula>
    </cfRule>
    <cfRule type="containsText" dxfId="0" priority="3" operator="between" text="已确认">
      <formula>NOT(ISERROR(SEARCH("已确认",C4)))</formula>
    </cfRule>
    <cfRule type="containsText" dxfId="1" priority="4" operator="between" text="进行中">
      <formula>NOT(ISERROR(SEARCH("进行中",C4)))</formula>
    </cfRule>
    <cfRule type="containsText" dxfId="2" priority="5" operator="between" text="需求确认中">
      <formula>NOT(ISERROR(SEARCH("需求确认中",C4)))</formula>
    </cfRule>
    <cfRule type="containsText" dxfId="2" priority="6" operator="between" text="待确认">
      <formula>NOT(ISERROR(SEARCH("待确认",C4)))</formula>
    </cfRule>
    <cfRule type="containsText" dxfId="3" priority="7" operator="between" text="已阻塞">
      <formula>NOT(ISERROR(SEARCH("已阻塞",C4)))</formula>
    </cfRule>
  </conditionalFormatting>
  <conditionalFormatting sqref="D4:D9">
    <cfRule type="dataBar" priority="1">
      <dataBar>
        <cfvo type="min"/>
        <cfvo type="max"/>
        <color rgb="FF0E8A81"/>
      </dataBar>
      <extLst>
        <ext xmlns:x14="http://schemas.microsoft.com/office/spreadsheetml/2009/9/main" uri="{B025F937-C7B1-47D3-B67F-A62EFF666E3E}">
          <x14:id>{af41311d-dda4-4db4-867d-1a53f0184019}</x14:id>
        </ext>
      </extLst>
    </cfRule>
  </conditionalFormatting>
  <pageMargins left="0.7" right="0.7" top="0.75" bottom="0.75" header="0.3" footer="0.3"/>
  <headerFooter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f41311d-dda4-4db4-867d-1a53f0184019}">
            <x14:dataBar minLength="10" maxLength="90" negativeBarColorSameAsPositive="1">
              <x14:cfvo type="min"/>
              <x14:cfvo type="max"/>
              <x14:axisColor indexed="65"/>
            </x14:dataBar>
          </x14:cfRule>
          <xm:sqref>D4:D9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showGridLines="0" tabSelected="1" workbookViewId="0">
      <selection activeCell="E5" sqref="E5"/>
    </sheetView>
  </sheetViews>
  <sheetFormatPr defaultColWidth="9" defaultRowHeight="16.8"/>
  <cols>
    <col min="1" max="1" width="14" customWidth="1"/>
    <col min="2" max="2" width="30" customWidth="1"/>
    <col min="3" max="3" width="14" customWidth="1"/>
    <col min="4" max="4" width="16" customWidth="1"/>
    <col min="5" max="5" width="24" customWidth="1"/>
    <col min="6" max="6" width="18" customWidth="1"/>
    <col min="7" max="7" width="38" customWidth="1"/>
    <col min="8" max="8" width="36" customWidth="1"/>
    <col min="9" max="9" width="44" customWidth="1"/>
  </cols>
  <sheetData>
    <row r="1" ht="38" customHeight="1" spans="1:9">
      <c r="A1" s="1" t="s">
        <v>201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ht="26" customHeight="1" spans="1:9">
      <c r="A3" s="3" t="s">
        <v>203</v>
      </c>
      <c r="B3" s="3" t="s">
        <v>204</v>
      </c>
      <c r="C3" s="3" t="s">
        <v>13</v>
      </c>
      <c r="D3" s="3" t="s">
        <v>205</v>
      </c>
      <c r="E3" s="3" t="s">
        <v>206</v>
      </c>
      <c r="F3" s="3" t="s">
        <v>207</v>
      </c>
      <c r="G3" s="3" t="s">
        <v>208</v>
      </c>
      <c r="H3" s="3" t="s">
        <v>209</v>
      </c>
      <c r="I3" s="3" t="s">
        <v>210</v>
      </c>
    </row>
    <row r="4" ht="46" customHeight="1" spans="1:9">
      <c r="A4" s="4" t="s">
        <v>211</v>
      </c>
      <c r="B4" s="4" t="s">
        <v>212</v>
      </c>
      <c r="C4" s="4" t="s">
        <v>8</v>
      </c>
      <c r="D4" s="4" t="s">
        <v>213</v>
      </c>
      <c r="E4" s="4" t="s">
        <v>214</v>
      </c>
      <c r="F4" s="5" t="s">
        <v>213</v>
      </c>
      <c r="G4" s="4" t="s">
        <v>215</v>
      </c>
      <c r="H4" s="4" t="s">
        <v>216</v>
      </c>
      <c r="I4" s="4" t="s">
        <v>217</v>
      </c>
    </row>
    <row r="5" ht="46" customHeight="1" spans="1:9">
      <c r="A5" s="4" t="s">
        <v>218</v>
      </c>
      <c r="B5" s="4" t="s">
        <v>219</v>
      </c>
      <c r="C5" s="4" t="s">
        <v>8</v>
      </c>
      <c r="D5" s="4" t="s">
        <v>213</v>
      </c>
      <c r="E5" s="4" t="s">
        <v>220</v>
      </c>
      <c r="F5" s="5" t="s">
        <v>213</v>
      </c>
      <c r="G5" s="4" t="s">
        <v>221</v>
      </c>
      <c r="H5" s="4" t="s">
        <v>222</v>
      </c>
      <c r="I5" s="4" t="s">
        <v>223</v>
      </c>
    </row>
    <row r="6" ht="46" customHeight="1" spans="1:9">
      <c r="A6" s="4" t="s">
        <v>224</v>
      </c>
      <c r="B6" s="4" t="s">
        <v>225</v>
      </c>
      <c r="C6" s="4" t="s">
        <v>8</v>
      </c>
      <c r="D6" s="4" t="s">
        <v>213</v>
      </c>
      <c r="E6" s="4" t="s">
        <v>226</v>
      </c>
      <c r="F6" s="5" t="s">
        <v>213</v>
      </c>
      <c r="G6" s="4" t="s">
        <v>227</v>
      </c>
      <c r="H6" s="4" t="s">
        <v>228</v>
      </c>
      <c r="I6" s="4" t="s">
        <v>229</v>
      </c>
    </row>
    <row r="7" ht="46" customHeight="1" spans="1:9">
      <c r="A7" s="4" t="s">
        <v>230</v>
      </c>
      <c r="B7" s="4" t="s">
        <v>231</v>
      </c>
      <c r="C7" s="4" t="s">
        <v>8</v>
      </c>
      <c r="D7" s="4" t="s">
        <v>213</v>
      </c>
      <c r="E7" s="4" t="s">
        <v>232</v>
      </c>
      <c r="F7" s="5" t="s">
        <v>213</v>
      </c>
      <c r="G7" s="4" t="s">
        <v>233</v>
      </c>
      <c r="H7" s="4" t="s">
        <v>234</v>
      </c>
      <c r="I7" s="4" t="s">
        <v>235</v>
      </c>
    </row>
    <row r="8" ht="46" customHeight="1" spans="1:9">
      <c r="A8" s="4" t="s">
        <v>236</v>
      </c>
      <c r="B8" s="4" t="s">
        <v>237</v>
      </c>
      <c r="C8" s="4" t="s">
        <v>8</v>
      </c>
      <c r="D8" s="4" t="s">
        <v>213</v>
      </c>
      <c r="E8" s="4" t="s">
        <v>238</v>
      </c>
      <c r="F8" s="5" t="s">
        <v>213</v>
      </c>
      <c r="G8" s="4" t="s">
        <v>239</v>
      </c>
      <c r="H8" s="4" t="s">
        <v>240</v>
      </c>
      <c r="I8" s="4" t="s">
        <v>241</v>
      </c>
    </row>
    <row r="9" ht="46" customHeight="1" spans="1:9">
      <c r="A9" s="4" t="s">
        <v>242</v>
      </c>
      <c r="B9" s="4" t="s">
        <v>243</v>
      </c>
      <c r="C9" s="4" t="s">
        <v>8</v>
      </c>
      <c r="D9" s="4" t="s">
        <v>213</v>
      </c>
      <c r="E9" s="4" t="s">
        <v>244</v>
      </c>
      <c r="F9" s="5" t="s">
        <v>213</v>
      </c>
      <c r="G9" s="4" t="s">
        <v>245</v>
      </c>
      <c r="H9" s="4" t="s">
        <v>246</v>
      </c>
      <c r="I9" s="4" t="s">
        <v>247</v>
      </c>
    </row>
    <row r="10" ht="46" customHeight="1" spans="1:9">
      <c r="A10" s="4" t="s">
        <v>248</v>
      </c>
      <c r="B10" s="4" t="s">
        <v>249</v>
      </c>
      <c r="C10" s="4" t="s">
        <v>8</v>
      </c>
      <c r="D10" s="4" t="s">
        <v>213</v>
      </c>
      <c r="E10" s="4" t="s">
        <v>250</v>
      </c>
      <c r="F10" s="5" t="s">
        <v>213</v>
      </c>
      <c r="G10" s="4" t="s">
        <v>251</v>
      </c>
      <c r="H10" s="4" t="s">
        <v>252</v>
      </c>
      <c r="I10" s="4" t="s">
        <v>253</v>
      </c>
    </row>
    <row r="11" ht="46" customHeight="1" spans="1:9">
      <c r="A11" s="4" t="s">
        <v>254</v>
      </c>
      <c r="B11" s="4" t="s">
        <v>255</v>
      </c>
      <c r="C11" s="4" t="s">
        <v>8</v>
      </c>
      <c r="D11" s="4" t="s">
        <v>213</v>
      </c>
      <c r="E11" s="4" t="s">
        <v>256</v>
      </c>
      <c r="F11" s="5" t="s">
        <v>213</v>
      </c>
      <c r="G11" s="4" t="s">
        <v>257</v>
      </c>
      <c r="H11" s="4" t="s">
        <v>258</v>
      </c>
      <c r="I11" s="4" t="s">
        <v>259</v>
      </c>
    </row>
    <row r="12" ht="46" customHeight="1" spans="1:9">
      <c r="A12" s="4" t="s">
        <v>260</v>
      </c>
      <c r="B12" s="4" t="s">
        <v>261</v>
      </c>
      <c r="C12" s="4" t="s">
        <v>262</v>
      </c>
      <c r="D12" s="4" t="s">
        <v>213</v>
      </c>
      <c r="E12" s="4" t="s">
        <v>263</v>
      </c>
      <c r="F12" s="5" t="s">
        <v>213</v>
      </c>
      <c r="G12" s="4" t="s">
        <v>264</v>
      </c>
      <c r="H12" s="4"/>
      <c r="I12" s="4" t="s">
        <v>265</v>
      </c>
    </row>
    <row r="13" ht="46" customHeight="1" spans="1:9">
      <c r="A13" s="4" t="s">
        <v>266</v>
      </c>
      <c r="B13" s="4" t="s">
        <v>267</v>
      </c>
      <c r="C13" s="4" t="s">
        <v>262</v>
      </c>
      <c r="D13" s="4" t="s">
        <v>213</v>
      </c>
      <c r="E13" s="4" t="s">
        <v>214</v>
      </c>
      <c r="F13" s="5" t="s">
        <v>213</v>
      </c>
      <c r="G13" s="4" t="s">
        <v>268</v>
      </c>
      <c r="H13" s="4" t="s">
        <v>213</v>
      </c>
      <c r="I13" s="4" t="s">
        <v>269</v>
      </c>
    </row>
    <row r="14" ht="46" customHeight="1" spans="1:9">
      <c r="A14" s="4" t="s">
        <v>270</v>
      </c>
      <c r="B14" s="4" t="s">
        <v>271</v>
      </c>
      <c r="C14" s="4" t="s">
        <v>8</v>
      </c>
      <c r="D14" s="4" t="s">
        <v>213</v>
      </c>
      <c r="E14" s="4" t="s">
        <v>272</v>
      </c>
      <c r="F14" s="5" t="s">
        <v>213</v>
      </c>
      <c r="G14" s="4" t="s">
        <v>273</v>
      </c>
      <c r="H14" s="4" t="s">
        <v>274</v>
      </c>
      <c r="I14" s="4" t="s">
        <v>275</v>
      </c>
    </row>
    <row r="15" ht="46" customHeight="1" spans="1:9">
      <c r="A15" s="4" t="s">
        <v>276</v>
      </c>
      <c r="B15" s="4" t="s">
        <v>277</v>
      </c>
      <c r="C15" s="4" t="s">
        <v>8</v>
      </c>
      <c r="D15" s="4" t="s">
        <v>78</v>
      </c>
      <c r="E15" s="4" t="s">
        <v>278</v>
      </c>
      <c r="F15" s="5">
        <v>46231</v>
      </c>
      <c r="G15" s="4" t="s">
        <v>279</v>
      </c>
      <c r="H15" s="4" t="s">
        <v>280</v>
      </c>
      <c r="I15" s="4" t="s">
        <v>281</v>
      </c>
    </row>
  </sheetData>
  <mergeCells count="2">
    <mergeCell ref="A1:I1"/>
    <mergeCell ref="A2:I2"/>
  </mergeCells>
  <conditionalFormatting sqref="C4:C15">
    <cfRule type="containsText" dxfId="0" priority="1" operator="between" text="已完成">
      <formula>NOT(ISERROR(SEARCH("已完成",C4)))</formula>
    </cfRule>
    <cfRule type="containsText" dxfId="0" priority="2" operator="between" text="已确认">
      <formula>NOT(ISERROR(SEARCH("已确认",C4)))</formula>
    </cfRule>
    <cfRule type="containsText" dxfId="1" priority="3" operator="between" text="进行中">
      <formula>NOT(ISERROR(SEARCH("进行中",C4)))</formula>
    </cfRule>
    <cfRule type="containsText" dxfId="2" priority="4" operator="between" text="需求确认中">
      <formula>NOT(ISERROR(SEARCH("需求确认中",C4)))</formula>
    </cfRule>
    <cfRule type="containsText" dxfId="2" priority="5" operator="between" text="待确认">
      <formula>NOT(ISERROR(SEARCH("待确认",C4)))</formula>
    </cfRule>
    <cfRule type="containsText" dxfId="3" priority="6" operator="between" text="已阻塞">
      <formula>NOT(ISERROR(SEARCH("已阻塞",C4)))</formula>
    </cfRule>
  </conditionalFormatting>
  <dataValidations count="1">
    <dataValidation type="list" sqref="C4:C15">
      <formula1>"待确认,确认中,已确认,暂缓"</formula1>
    </dataValidation>
  </dataValidations>
  <pageMargins left="0.7" right="0.7" top="0.75" bottom="0.75" header="0.3" footer="0.3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showGridLines="0" workbookViewId="0">
      <selection activeCell="A1" sqref="A1:F1"/>
    </sheetView>
  </sheetViews>
  <sheetFormatPr defaultColWidth="9" defaultRowHeight="16.8" outlineLevelCol="5"/>
  <cols>
    <col min="1" max="1" width="24" customWidth="1"/>
    <col min="2" max="2" width="42" customWidth="1"/>
    <col min="3" max="3" width="16" customWidth="1"/>
    <col min="4" max="4" width="42" customWidth="1"/>
    <col min="5" max="5" width="48" customWidth="1"/>
    <col min="6" max="6" width="54" customWidth="1"/>
  </cols>
  <sheetData>
    <row r="1" ht="38" customHeight="1" spans="1:6">
      <c r="A1" s="1" t="s">
        <v>282</v>
      </c>
      <c r="B1" s="1"/>
      <c r="C1" s="1"/>
      <c r="D1" s="1"/>
      <c r="E1" s="1"/>
      <c r="F1" s="1"/>
    </row>
    <row r="2" ht="24" customHeight="1" spans="1:6">
      <c r="A2" s="2" t="s">
        <v>283</v>
      </c>
      <c r="B2" s="2"/>
      <c r="C2" s="2"/>
      <c r="D2" s="2"/>
      <c r="E2" s="2"/>
      <c r="F2" s="2"/>
    </row>
    <row r="3" ht="26" customHeight="1" spans="1:6">
      <c r="A3" s="3" t="s">
        <v>284</v>
      </c>
      <c r="B3" s="3" t="s">
        <v>285</v>
      </c>
      <c r="C3" s="3" t="s">
        <v>286</v>
      </c>
      <c r="D3" s="3" t="s">
        <v>287</v>
      </c>
      <c r="E3" s="3" t="s">
        <v>288</v>
      </c>
      <c r="F3" s="3" t="s">
        <v>289</v>
      </c>
    </row>
    <row r="4" ht="52" customHeight="1" spans="1:6">
      <c r="A4" s="4" t="s">
        <v>290</v>
      </c>
      <c r="B4" s="4" t="s">
        <v>291</v>
      </c>
      <c r="C4" s="4" t="s">
        <v>63</v>
      </c>
      <c r="D4" s="4" t="s">
        <v>292</v>
      </c>
      <c r="E4" s="4" t="s">
        <v>293</v>
      </c>
      <c r="F4" s="4" t="s">
        <v>294</v>
      </c>
    </row>
    <row r="5" ht="52" customHeight="1" spans="1:6">
      <c r="A5" s="4" t="s">
        <v>26</v>
      </c>
      <c r="B5" s="4" t="s">
        <v>295</v>
      </c>
      <c r="C5" s="4" t="s">
        <v>63</v>
      </c>
      <c r="D5" s="4" t="s">
        <v>296</v>
      </c>
      <c r="E5" s="4" t="s">
        <v>297</v>
      </c>
      <c r="F5" s="4" t="s">
        <v>294</v>
      </c>
    </row>
    <row r="6" ht="52" customHeight="1" spans="1:6">
      <c r="A6" s="4" t="s">
        <v>114</v>
      </c>
      <c r="B6" s="4" t="s">
        <v>298</v>
      </c>
      <c r="C6" s="4" t="s">
        <v>77</v>
      </c>
      <c r="D6" s="4" t="s">
        <v>112</v>
      </c>
      <c r="E6" s="4" t="s">
        <v>299</v>
      </c>
      <c r="F6" s="4" t="s">
        <v>300</v>
      </c>
    </row>
    <row r="7" ht="52" customHeight="1" spans="1:6">
      <c r="A7" s="4" t="s">
        <v>301</v>
      </c>
      <c r="B7" s="4" t="s">
        <v>302</v>
      </c>
      <c r="C7" s="4" t="s">
        <v>63</v>
      </c>
      <c r="D7" s="4" t="s">
        <v>303</v>
      </c>
      <c r="E7" s="4" t="s">
        <v>304</v>
      </c>
      <c r="F7" s="4" t="s">
        <v>294</v>
      </c>
    </row>
    <row r="8" ht="52" customHeight="1" spans="1:6">
      <c r="A8" s="4" t="s">
        <v>305</v>
      </c>
      <c r="B8" s="4" t="s">
        <v>306</v>
      </c>
      <c r="C8" s="4" t="s">
        <v>77</v>
      </c>
      <c r="D8" s="4" t="s">
        <v>307</v>
      </c>
      <c r="E8" s="4" t="s">
        <v>308</v>
      </c>
      <c r="F8" s="4" t="s">
        <v>294</v>
      </c>
    </row>
    <row r="9" ht="52" customHeight="1" spans="1:6">
      <c r="A9" s="4" t="s">
        <v>309</v>
      </c>
      <c r="B9" s="4" t="s">
        <v>310</v>
      </c>
      <c r="C9" s="4" t="s">
        <v>63</v>
      </c>
      <c r="D9" s="4" t="s">
        <v>102</v>
      </c>
      <c r="E9" s="4" t="s">
        <v>311</v>
      </c>
      <c r="F9" s="4" t="s">
        <v>294</v>
      </c>
    </row>
    <row r="10" ht="52" customHeight="1" spans="1:6">
      <c r="A10" s="4" t="s">
        <v>312</v>
      </c>
      <c r="B10" s="4" t="s">
        <v>313</v>
      </c>
      <c r="C10" s="4" t="s">
        <v>314</v>
      </c>
      <c r="D10" s="4" t="s">
        <v>78</v>
      </c>
      <c r="E10" s="4" t="s">
        <v>315</v>
      </c>
      <c r="F10" s="4" t="s">
        <v>316</v>
      </c>
    </row>
    <row r="11" ht="52" customHeight="1" spans="1:6">
      <c r="A11" s="4" t="s">
        <v>317</v>
      </c>
      <c r="B11" s="4" t="s">
        <v>318</v>
      </c>
      <c r="C11" s="4" t="s">
        <v>314</v>
      </c>
      <c r="D11" s="4" t="s">
        <v>78</v>
      </c>
      <c r="E11" s="4" t="s">
        <v>319</v>
      </c>
      <c r="F11" s="4" t="s">
        <v>300</v>
      </c>
    </row>
  </sheetData>
  <mergeCells count="2">
    <mergeCell ref="A1:F1"/>
    <mergeCell ref="A2:F2"/>
  </mergeCells>
  <conditionalFormatting sqref="C4:C11">
    <cfRule type="containsText" dxfId="0" priority="1" operator="between" text="较完整">
      <formula>NOT(ISERROR(SEARCH("较完整",C4)))</formula>
    </cfRule>
    <cfRule type="containsText" dxfId="2" priority="2" operator="between" text="部分">
      <formula>NOT(ISERROR(SEARCH("部分",C4)))</formula>
    </cfRule>
    <cfRule type="containsText" dxfId="5" priority="3" operator="between" text="不纳入二期">
      <formula>NOT(ISERROR(SEARCH("不纳入二期",C4)))</formula>
    </cfRule>
  </conditionalFormatting>
  <dataValidations count="1">
    <dataValidation type="list" sqref="C4:C11">
      <formula1>"较完整,部分,无,不纳入二期"</formula1>
    </dataValidation>
  </dataValidations>
  <pageMargins left="0.7" right="0.7" top="0.75" bottom="0.75" header="0.3" footer="0.3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showGridLines="0" workbookViewId="0">
      <selection activeCell="A1" sqref="A1:D1"/>
    </sheetView>
  </sheetViews>
  <sheetFormatPr defaultColWidth="9" defaultRowHeight="16.8" outlineLevelCol="3"/>
  <cols>
    <col min="1" max="1" width="18" customWidth="1"/>
    <col min="2" max="2" width="22" customWidth="1"/>
    <col min="3" max="3" width="42" customWidth="1"/>
    <col min="4" max="4" width="52" customWidth="1"/>
  </cols>
  <sheetData>
    <row r="1" ht="38" customHeight="1" spans="1:4">
      <c r="A1" s="1" t="s">
        <v>320</v>
      </c>
      <c r="B1" s="1"/>
      <c r="C1" s="1"/>
      <c r="D1" s="1"/>
    </row>
    <row r="2" ht="24" customHeight="1" spans="1:4">
      <c r="A2" s="2" t="s">
        <v>321</v>
      </c>
      <c r="B2" s="2"/>
      <c r="C2" s="2"/>
      <c r="D2" s="2"/>
    </row>
    <row r="3" ht="26" customHeight="1" spans="1:4">
      <c r="A3" s="3" t="s">
        <v>322</v>
      </c>
      <c r="B3" s="3" t="s">
        <v>323</v>
      </c>
      <c r="C3" s="3" t="s">
        <v>324</v>
      </c>
      <c r="D3" s="3" t="s">
        <v>325</v>
      </c>
    </row>
    <row r="4" ht="34" customHeight="1" spans="1:4">
      <c r="A4" s="4" t="s">
        <v>326</v>
      </c>
      <c r="B4" s="4" t="s">
        <v>3</v>
      </c>
      <c r="C4" s="4" t="s">
        <v>327</v>
      </c>
      <c r="D4" s="4" t="s">
        <v>328</v>
      </c>
    </row>
    <row r="5" ht="34" customHeight="1" spans="1:4">
      <c r="A5" s="4" t="s">
        <v>326</v>
      </c>
      <c r="B5" s="4" t="s">
        <v>40</v>
      </c>
      <c r="C5" s="4" t="s">
        <v>329</v>
      </c>
      <c r="D5" s="4" t="s">
        <v>330</v>
      </c>
    </row>
    <row r="6" ht="34" customHeight="1" spans="1:4">
      <c r="A6" s="4" t="s">
        <v>326</v>
      </c>
      <c r="B6" s="4" t="s">
        <v>331</v>
      </c>
      <c r="C6" s="4" t="s">
        <v>332</v>
      </c>
      <c r="D6" s="4" t="s">
        <v>333</v>
      </c>
    </row>
    <row r="7" ht="34" customHeight="1" spans="1:4">
      <c r="A7" s="4" t="s">
        <v>326</v>
      </c>
      <c r="B7" s="4" t="s">
        <v>334</v>
      </c>
      <c r="C7" s="4" t="s">
        <v>335</v>
      </c>
      <c r="D7" s="4" t="s">
        <v>336</v>
      </c>
    </row>
    <row r="8" ht="34" customHeight="1" spans="1:4">
      <c r="A8" s="4" t="s">
        <v>326</v>
      </c>
      <c r="B8" s="4" t="s">
        <v>337</v>
      </c>
      <c r="C8" s="4" t="s">
        <v>338</v>
      </c>
      <c r="D8" s="4" t="s">
        <v>339</v>
      </c>
    </row>
    <row r="9" ht="34" customHeight="1" spans="1:4">
      <c r="A9" s="4" t="s">
        <v>326</v>
      </c>
      <c r="B9" s="4" t="s">
        <v>5</v>
      </c>
      <c r="C9" s="4" t="s">
        <v>340</v>
      </c>
      <c r="D9" s="4" t="s">
        <v>341</v>
      </c>
    </row>
    <row r="10" ht="34" customHeight="1" spans="1:4">
      <c r="A10" s="4" t="s">
        <v>326</v>
      </c>
      <c r="B10" s="4" t="s">
        <v>342</v>
      </c>
      <c r="C10" s="4" t="s">
        <v>343</v>
      </c>
      <c r="D10" s="4" t="s">
        <v>344</v>
      </c>
    </row>
    <row r="11" ht="34" customHeight="1" spans="1:4">
      <c r="A11" s="4" t="s">
        <v>50</v>
      </c>
      <c r="B11" s="4" t="s">
        <v>62</v>
      </c>
      <c r="C11" s="4" t="s">
        <v>345</v>
      </c>
      <c r="D11" s="4" t="s">
        <v>346</v>
      </c>
    </row>
    <row r="12" ht="34" customHeight="1" spans="1:4">
      <c r="A12" s="4" t="s">
        <v>50</v>
      </c>
      <c r="B12" s="4" t="s">
        <v>164</v>
      </c>
      <c r="C12" s="4" t="s">
        <v>347</v>
      </c>
      <c r="D12" s="4" t="s">
        <v>348</v>
      </c>
    </row>
    <row r="13" ht="34" customHeight="1" spans="1:4">
      <c r="A13" s="4" t="s">
        <v>50</v>
      </c>
      <c r="B13" s="4" t="s">
        <v>349</v>
      </c>
      <c r="C13" s="4" t="s">
        <v>350</v>
      </c>
      <c r="D13" s="4" t="s">
        <v>351</v>
      </c>
    </row>
    <row r="14" ht="34" customHeight="1" spans="1:4">
      <c r="A14" s="4" t="s">
        <v>52</v>
      </c>
      <c r="B14" s="4" t="s">
        <v>77</v>
      </c>
      <c r="C14" s="4" t="s">
        <v>352</v>
      </c>
      <c r="D14" s="4" t="s">
        <v>353</v>
      </c>
    </row>
    <row r="15" ht="34" customHeight="1" spans="1:4">
      <c r="A15" s="4" t="s">
        <v>52</v>
      </c>
      <c r="B15" s="4" t="s">
        <v>63</v>
      </c>
      <c r="C15" s="4" t="s">
        <v>354</v>
      </c>
      <c r="D15" s="4" t="s">
        <v>355</v>
      </c>
    </row>
    <row r="16" ht="34" customHeight="1" spans="1:4">
      <c r="A16" s="4" t="s">
        <v>52</v>
      </c>
      <c r="B16" s="4" t="s">
        <v>88</v>
      </c>
      <c r="C16" s="4" t="s">
        <v>356</v>
      </c>
      <c r="D16" s="4" t="s">
        <v>357</v>
      </c>
    </row>
    <row r="17" ht="34" customHeight="1" spans="1:4">
      <c r="A17" s="4" t="s">
        <v>52</v>
      </c>
      <c r="B17" s="4" t="s">
        <v>358</v>
      </c>
      <c r="C17" s="4" t="s">
        <v>359</v>
      </c>
      <c r="D17" s="4" t="s">
        <v>360</v>
      </c>
    </row>
  </sheetData>
  <mergeCells count="2">
    <mergeCell ref="A1:D1"/>
    <mergeCell ref="A2:D2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总体进度</vt:lpstr>
      <vt:lpstr>详细任务</vt:lpstr>
      <vt:lpstr>里程碑</vt:lpstr>
      <vt:lpstr>需求确认</vt:lpstr>
      <vt:lpstr>原型映射</vt:lpstr>
      <vt:lpstr>数据字典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追梦人</cp:lastModifiedBy>
  <dcterms:created xsi:type="dcterms:W3CDTF">2026-07-28T19:57:53Z</dcterms:created>
  <dcterms:modified xsi:type="dcterms:W3CDTF">2026-07-28T20:13:23Z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2052-12.1.22553.22553</vt:lpwstr>
  </property>
  <property fmtid="{D5CDD505-2E9C-101B-9397-08002B2CF9AE}" pid="3" name="ICV">
    <vt:lpwstr>68A7D7796BA59470E39C686A9CAE1F3E_43</vt:lpwstr>
  </property>
</Properties>
</file>